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!data\Desktop\Веб-сайт\2024-yil 1-chorak\"/>
    </mc:Choice>
  </mc:AlternateContent>
  <xr:revisionPtr revIDLastSave="0" documentId="13_ncr:1_{E6BB91A3-8636-40C4-AB21-43BC7E71CA5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Йиллик параметр" sheetId="15" state="hidden" r:id="rId1"/>
    <sheet name="2024 йил 1-чорак" sheetId="19" r:id="rId2"/>
    <sheet name="Шартномалар" sheetId="12" state="hidden" r:id="rId3"/>
  </sheets>
  <definedNames>
    <definedName name="_xlnm._FilterDatabase" localSheetId="1" hidden="1">'2024 йил 1-чорак'!$C$9:$AF$97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'2024 йил 1-чорак'!$6:$9</definedName>
    <definedName name="_xlnm.Print_Titles" localSheetId="0">'Йиллик параметр'!$5:$7</definedName>
    <definedName name="_xlnm.Print_Area" localSheetId="1">'2024 йил 1-чорак'!$B$2:$J$99</definedName>
    <definedName name="_xlnm.Print_Area" localSheetId="0">'Йиллик параметр'!$B$2:$K$48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9" l="1"/>
  <c r="G10" i="19"/>
  <c r="H10" i="19"/>
  <c r="F10" i="19"/>
  <c r="C12" i="19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58" i="19" l="1"/>
  <c r="E59" i="19"/>
  <c r="E60" i="19"/>
  <c r="E61" i="19"/>
  <c r="E62" i="19"/>
  <c r="E63" i="19"/>
  <c r="E64" i="19"/>
  <c r="E65" i="19"/>
  <c r="E66" i="19"/>
  <c r="E67" i="19"/>
  <c r="E68" i="19"/>
  <c r="E54" i="19" l="1"/>
  <c r="E55" i="19"/>
  <c r="E56" i="19"/>
  <c r="E57" i="19"/>
  <c r="E12" i="19" l="1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50" i="19"/>
  <c r="E51" i="19"/>
  <c r="E52" i="19"/>
  <c r="E53" i="19"/>
  <c r="E49" i="19"/>
  <c r="E41" i="19" l="1"/>
  <c r="K49" i="19" l="1"/>
  <c r="E11" i="19" l="1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47" i="15" l="1"/>
</calcChain>
</file>

<file path=xl/sharedStrings.xml><?xml version="1.0" encoding="utf-8"?>
<sst xmlns="http://schemas.openxmlformats.org/spreadsheetml/2006/main" count="4049" uniqueCount="1440">
  <si>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</si>
  <si>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</si>
  <si>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</si>
  <si>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</si>
  <si>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</si>
  <si>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</si>
  <si>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</si>
  <si>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</si>
  <si>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</si>
  <si>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</si>
  <si>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</si>
  <si>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</si>
  <si>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</si>
  <si>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</si>
  <si>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</si>
  <si>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</si>
  <si>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</si>
  <si>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</si>
  <si>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</si>
  <si>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</si>
  <si>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</si>
  <si>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</si>
  <si>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</si>
  <si>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</si>
  <si>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</si>
  <si>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</si>
  <si>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</si>
  <si>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</si>
  <si>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</si>
  <si>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</si>
  <si>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</si>
  <si>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</si>
  <si>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</si>
  <si>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</si>
  <si>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</si>
  <si>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</si>
  <si>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</si>
  <si>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</si>
  <si>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</si>
  <si>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</si>
  <si>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</si>
  <si>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</si>
  <si>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</si>
  <si>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</si>
  <si>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</si>
  <si>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</si>
  <si>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</si>
  <si>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</si>
  <si>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</si>
  <si>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</si>
  <si>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</si>
  <si>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</si>
  <si>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</si>
  <si>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</si>
  <si>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</si>
  <si>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</si>
  <si>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</si>
  <si>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</si>
  <si>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</si>
  <si>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</si>
  <si>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</si>
  <si>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</si>
  <si>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</si>
  <si>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</si>
  <si>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</si>
  <si>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</si>
  <si>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</si>
  <si>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</si>
  <si>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</si>
  <si>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</si>
  <si>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</si>
  <si>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</si>
  <si>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</si>
  <si>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</si>
  <si>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</si>
  <si>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</si>
  <si>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</si>
  <si>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</si>
  <si>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</si>
  <si>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</si>
  <si>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</si>
  <si>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</si>
  <si>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</si>
  <si>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</si>
  <si>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</si>
  <si>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</si>
  <si>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</si>
  <si>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</si>
  <si>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</si>
  <si>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</si>
  <si>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</si>
  <si>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</si>
  <si>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</si>
  <si>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</si>
  <si>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</si>
  <si>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</si>
  <si>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</si>
  <si>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</si>
  <si>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</si>
  <si>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</si>
  <si>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</si>
  <si>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</si>
  <si>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</si>
  <si>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</si>
  <si>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</si>
  <si>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</si>
  <si>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</si>
  <si>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</si>
  <si>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</si>
  <si>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</si>
  <si>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</si>
  <si>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</si>
  <si>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</si>
  <si>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</si>
  <si>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</si>
  <si>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</si>
  <si>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</si>
  <si>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</si>
  <si>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</si>
  <si>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</si>
  <si>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</si>
  <si>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</si>
  <si>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</si>
  <si>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</si>
  <si>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</si>
  <si>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</si>
  <si>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</si>
  <si>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</si>
  <si>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</si>
  <si>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</si>
  <si>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</si>
  <si>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</si>
  <si>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</si>
  <si>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</si>
  <si>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</si>
  <si>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</si>
  <si>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</si>
  <si>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</si>
  <si>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</si>
  <si>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</si>
  <si>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</si>
  <si>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</si>
  <si>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</si>
  <si>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</si>
  <si>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</si>
  <si>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</si>
  <si>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</si>
  <si>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</si>
  <si>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</si>
  <si>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</si>
  <si>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</si>
  <si>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</si>
  <si>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</si>
  <si>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</si>
  <si>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</si>
  <si>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</si>
  <si>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</si>
  <si>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</si>
  <si>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</si>
  <si>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</si>
  <si>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</si>
  <si>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</si>
  <si>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</si>
  <si>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</si>
  <si>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</si>
  <si>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</si>
  <si>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</si>
  <si>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</si>
  <si>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</si>
  <si>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</si>
  <si>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</si>
  <si>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</si>
  <si>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</si>
  <si>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</si>
  <si>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</si>
  <si>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</si>
  <si>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</si>
  <si>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</si>
  <si>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</si>
  <si>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</si>
  <si>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</si>
  <si>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</si>
  <si>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</si>
  <si>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</si>
  <si>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</si>
  <si>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</si>
  <si>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</si>
  <si>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</si>
  <si>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</si>
  <si>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</si>
  <si>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</si>
  <si>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</si>
  <si>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</si>
  <si>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</si>
  <si>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</si>
  <si>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</si>
  <si>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</si>
  <si>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</si>
  <si>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</si>
  <si>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</si>
  <si>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</si>
  <si>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</si>
  <si>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</si>
  <si>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</si>
  <si>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</si>
  <si>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</si>
  <si>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</si>
  <si>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</si>
  <si>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</si>
  <si>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</si>
  <si>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</si>
  <si>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</si>
  <si>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</si>
  <si>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</si>
  <si>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</si>
  <si>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</si>
  <si>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</si>
  <si>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</si>
  <si>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</si>
  <si>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</si>
  <si>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</si>
  <si>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</si>
  <si>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</si>
  <si>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</si>
  <si>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</si>
  <si>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</si>
  <si>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</si>
  <si>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</si>
  <si>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</si>
  <si>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</si>
  <si>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</si>
  <si>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</si>
  <si>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</si>
  <si>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</si>
  <si>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</si>
  <si>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</si>
  <si>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</si>
  <si>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</si>
  <si>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</si>
  <si>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</si>
  <si>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</si>
  <si>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</si>
  <si>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</si>
  <si>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</si>
  <si>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</si>
  <si>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</si>
  <si>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</si>
  <si>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</si>
  <si>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</si>
  <si>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</si>
  <si>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</si>
  <si>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</si>
  <si>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</si>
  <si>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</si>
  <si>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</si>
  <si>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</si>
  <si>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</si>
  <si>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</si>
  <si>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</si>
  <si>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</si>
  <si>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</si>
  <si>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</si>
  <si>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</si>
  <si>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</si>
  <si>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</si>
  <si>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</si>
  <si>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</si>
  <si>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</si>
  <si>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</si>
  <si>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</si>
  <si>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</si>
  <si>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</si>
  <si>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</si>
  <si>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</si>
  <si>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</si>
  <si>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</si>
  <si>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</si>
  <si>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</si>
  <si>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</si>
  <si>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</si>
  <si>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</si>
  <si>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</si>
  <si>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</si>
  <si>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</si>
  <si>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</si>
  <si>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</si>
  <si>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</si>
  <si>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</si>
  <si>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</si>
  <si>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</si>
  <si>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</si>
  <si>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</si>
  <si>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</si>
  <si>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</si>
  <si>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</si>
  <si>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</si>
  <si>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</si>
  <si>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</si>
  <si>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</si>
  <si>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</si>
  <si>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</si>
  <si>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</si>
  <si>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</si>
  <si>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</si>
  <si>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</si>
  <si>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</si>
  <si>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</si>
  <si>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</si>
  <si>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</si>
  <si>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</si>
  <si>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</si>
  <si>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</si>
  <si>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</si>
  <si>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</si>
  <si>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</si>
  <si>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</si>
  <si>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</si>
  <si>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</si>
  <si>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</si>
  <si>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</si>
  <si>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</si>
  <si>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</si>
  <si>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</si>
  <si>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</si>
  <si>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</si>
  <si>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</si>
  <si>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</si>
  <si>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</si>
  <si>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</si>
  <si>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</si>
  <si>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</si>
  <si>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</si>
  <si>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</si>
  <si>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</si>
  <si>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</si>
  <si>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</si>
  <si>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</si>
  <si>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</si>
  <si>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</si>
  <si>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</si>
  <si>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</si>
  <si>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</si>
  <si>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</si>
  <si>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</si>
  <si>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</si>
  <si>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</si>
  <si>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</si>
  <si>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</si>
  <si>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</si>
  <si>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</si>
  <si>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</si>
  <si>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</si>
  <si>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</si>
  <si>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</si>
  <si>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</si>
  <si>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</si>
  <si>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</si>
  <si>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</si>
  <si>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</si>
  <si>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</si>
  <si>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</si>
  <si>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</si>
  <si>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</si>
  <si>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</si>
  <si>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</si>
  <si>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</si>
  <si>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</si>
  <si>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</si>
  <si>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</si>
  <si>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</si>
  <si>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</si>
  <si>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</si>
  <si>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</si>
  <si>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</si>
  <si>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</si>
  <si>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</si>
  <si>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</si>
  <si>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</si>
  <si>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</si>
  <si>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</si>
  <si>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</si>
  <si>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</si>
  <si>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</si>
  <si>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</si>
  <si>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</si>
  <si>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</si>
  <si>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</si>
  <si>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</si>
  <si>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</si>
  <si>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</si>
  <si>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</si>
  <si>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</si>
  <si>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</si>
  <si>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</si>
  <si>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</si>
  <si>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</si>
  <si>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</si>
  <si>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</si>
  <si>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</si>
  <si>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</si>
  <si>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</si>
  <si>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</si>
  <si>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</si>
  <si>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</si>
  <si>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</si>
  <si>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</si>
  <si>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</si>
  <si>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</si>
  <si>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</si>
  <si>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</si>
  <si>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</si>
  <si>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</si>
  <si>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</si>
  <si>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</si>
  <si>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</si>
  <si>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</si>
  <si>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</si>
  <si>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</si>
  <si>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</si>
  <si>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</si>
  <si>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</si>
  <si>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</si>
  <si>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</si>
  <si>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</si>
  <si>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</si>
  <si>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</si>
  <si>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</si>
  <si>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</si>
  <si>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</si>
  <si>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</si>
  <si>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</si>
  <si>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</si>
  <si>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</si>
  <si>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</si>
  <si>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</si>
  <si>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</si>
  <si>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</si>
  <si>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</si>
  <si>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</si>
  <si>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</si>
  <si>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</si>
  <si>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</si>
  <si>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</si>
  <si>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</si>
  <si>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</si>
  <si>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</si>
  <si>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</si>
  <si>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</si>
  <si>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</si>
  <si>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</si>
  <si>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</si>
  <si>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</si>
  <si>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</si>
  <si>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</si>
  <si>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</si>
  <si>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</si>
  <si>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</si>
  <si>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</si>
  <si>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</si>
  <si>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</si>
  <si>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</si>
  <si>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</si>
  <si>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</si>
  <si>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</si>
  <si>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</si>
  <si>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</si>
  <si>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</si>
  <si>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</si>
  <si>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</si>
  <si>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</si>
  <si>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</si>
  <si>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</si>
  <si>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</si>
  <si>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</si>
  <si>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</si>
  <si>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</si>
  <si>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</si>
  <si>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</si>
  <si>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</si>
  <si>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</si>
  <si>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</si>
  <si>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</si>
  <si>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</si>
  <si>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</si>
  <si>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</si>
  <si>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</si>
  <si>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</si>
  <si>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</si>
  <si>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</si>
  <si>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</si>
  <si>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</si>
  <si>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</si>
  <si>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</si>
  <si>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</si>
  <si>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</si>
  <si>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</si>
  <si>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</si>
  <si>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</si>
  <si>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</si>
  <si>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</si>
  <si>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</si>
  <si>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</si>
  <si>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</si>
  <si>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</si>
  <si>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</si>
  <si>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</si>
  <si>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</si>
  <si>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</si>
  <si>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</si>
  <si>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</si>
  <si>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</si>
  <si>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</si>
  <si>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</si>
  <si>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</si>
  <si>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</si>
  <si>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</si>
  <si>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</si>
  <si>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</si>
  <si>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</si>
  <si>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</si>
  <si>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</si>
  <si>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</si>
  <si>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</si>
  <si>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</si>
  <si>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</si>
  <si>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</si>
  <si>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</si>
  <si>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</si>
  <si>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</si>
  <si>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</si>
  <si>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</si>
  <si>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</si>
  <si>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</si>
  <si>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</si>
  <si>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</si>
  <si>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</si>
  <si>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</si>
  <si>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</si>
  <si>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</si>
  <si>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</si>
  <si>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</si>
  <si>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</si>
  <si>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</si>
  <si>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</si>
  <si>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</si>
  <si>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</si>
  <si>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</si>
  <si>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</si>
  <si>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</si>
  <si>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</si>
  <si>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</si>
  <si>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</si>
  <si>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</si>
  <si>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</si>
  <si>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</si>
  <si>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</si>
  <si>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</si>
  <si>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</si>
  <si>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</si>
  <si>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</si>
  <si>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</si>
  <si>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</si>
  <si>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</si>
  <si>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</si>
  <si>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</si>
  <si>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</si>
  <si>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</si>
  <si>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</si>
  <si>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</si>
  <si>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</si>
  <si>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</si>
  <si>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</si>
  <si>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</si>
  <si>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</si>
  <si>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</si>
  <si>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</si>
  <si>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</si>
  <si>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</si>
  <si>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</si>
  <si>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</si>
  <si>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</si>
  <si>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</si>
  <si>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</si>
  <si>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</si>
  <si>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</si>
  <si>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</si>
  <si>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</si>
  <si>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</si>
  <si>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</si>
  <si>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</si>
  <si>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</si>
  <si>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</si>
  <si>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</si>
  <si>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</si>
  <si>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</si>
  <si>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</si>
  <si>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</si>
  <si>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</si>
  <si>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</si>
  <si>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</si>
  <si>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</si>
  <si>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</si>
  <si>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</si>
  <si>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</si>
  <si>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</si>
  <si>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</si>
  <si>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</si>
  <si>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</si>
  <si>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</si>
  <si>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</si>
  <si>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</si>
  <si>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</si>
  <si>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</si>
  <si>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</si>
  <si>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</si>
  <si>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</si>
  <si>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</si>
  <si>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</si>
  <si>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</si>
  <si>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</si>
  <si>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</si>
  <si>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</si>
  <si>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</si>
  <si>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</si>
  <si>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</si>
  <si>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</si>
  <si>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</si>
  <si>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</si>
  <si>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</si>
  <si>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</si>
  <si>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</si>
  <si>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</si>
  <si>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</si>
  <si>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</si>
  <si>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</si>
  <si>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</si>
  <si>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</si>
  <si>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</si>
  <si>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</si>
  <si>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</si>
  <si>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</si>
  <si>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</si>
  <si>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</si>
  <si>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</si>
  <si>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</si>
  <si>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</si>
  <si>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</si>
  <si>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</si>
  <si>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</si>
  <si>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</si>
  <si>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</si>
  <si>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</si>
  <si>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</si>
  <si>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</si>
  <si>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</si>
  <si>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</si>
  <si>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</si>
  <si>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</si>
  <si>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</si>
  <si>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</si>
  <si>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</si>
  <si>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</si>
  <si>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</si>
  <si>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</si>
  <si>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</si>
  <si>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</si>
  <si>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</si>
  <si>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</si>
  <si>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</si>
  <si>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</si>
  <si>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</si>
  <si>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</si>
  <si>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</si>
  <si>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</si>
  <si>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</si>
  <si>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</si>
  <si>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</si>
  <si>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</si>
  <si>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</si>
  <si>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</si>
  <si>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</si>
  <si>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</si>
  <si>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</si>
  <si>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</si>
  <si>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</si>
  <si>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</si>
  <si>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</si>
  <si>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</si>
  <si>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</si>
  <si>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</si>
  <si>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</si>
  <si>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</si>
  <si>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</si>
  <si>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</si>
  <si>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</si>
  <si>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</si>
  <si>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</si>
  <si>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</si>
  <si>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</si>
  <si>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</si>
  <si>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</si>
  <si>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</si>
  <si>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</si>
  <si>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</si>
  <si>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</si>
  <si>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</si>
  <si>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</si>
  <si>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</si>
  <si>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</si>
  <si>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</si>
  <si>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</si>
  <si>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</si>
  <si>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</si>
  <si>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</si>
  <si>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</si>
  <si>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</si>
  <si>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</si>
  <si>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</si>
  <si>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</si>
  <si>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</si>
  <si>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</si>
  <si>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</si>
  <si>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</si>
  <si>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</si>
  <si>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</si>
  <si>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</si>
  <si>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</si>
  <si>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</si>
  <si>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</si>
  <si>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</si>
  <si>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</si>
  <si>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</si>
  <si>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</si>
  <si>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</si>
  <si>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</si>
  <si>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</si>
  <si>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</si>
  <si>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</si>
  <si>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</si>
  <si>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</si>
  <si>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</si>
  <si>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</si>
  <si>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</si>
  <si>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</si>
  <si>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</si>
  <si>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</si>
  <si>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</si>
  <si>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</si>
  <si>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</si>
  <si>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</si>
  <si>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</si>
  <si>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</si>
  <si>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</si>
  <si>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</si>
  <si>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</si>
  <si>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</si>
  <si>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</si>
  <si>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</si>
  <si>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</si>
  <si>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</si>
  <si>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</si>
  <si>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</si>
  <si>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</si>
  <si>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</si>
  <si>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</si>
  <si>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</si>
  <si>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</si>
  <si>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</si>
  <si>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</si>
  <si>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</si>
  <si>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</si>
  <si>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</si>
  <si>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</si>
  <si>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</si>
  <si>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</si>
  <si>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</si>
  <si>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</si>
  <si>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</si>
  <si>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</si>
  <si>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</si>
  <si>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</si>
  <si>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</si>
  <si>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</si>
  <si>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</si>
  <si>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</si>
  <si>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</si>
  <si>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</si>
  <si>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</si>
  <si>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</si>
  <si>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</si>
  <si>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</si>
  <si>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</si>
  <si>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</si>
  <si>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</si>
  <si>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</si>
  <si>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</si>
  <si>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</si>
  <si>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</si>
  <si>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</si>
  <si>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</si>
  <si>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</si>
  <si>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</si>
  <si>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</si>
  <si>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</si>
  <si>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</si>
  <si>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</si>
  <si>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</si>
  <si>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</si>
  <si>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</si>
  <si>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</si>
  <si>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</si>
  <si>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</si>
  <si>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</si>
  <si>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</si>
  <si>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</si>
  <si>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</si>
  <si>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</si>
  <si>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</si>
  <si>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</si>
  <si>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</si>
  <si>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</si>
  <si>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</si>
  <si>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</si>
  <si>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</si>
  <si>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</si>
  <si>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</si>
  <si>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</si>
  <si>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</si>
  <si>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</si>
  <si>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</si>
  <si>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</si>
  <si>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</si>
  <si>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</si>
  <si>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</si>
  <si>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</si>
  <si>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</si>
  <si>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</si>
  <si>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</si>
  <si>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</si>
  <si>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</si>
  <si>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</si>
  <si>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</si>
  <si>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</si>
  <si>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</si>
  <si>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</si>
  <si>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</si>
  <si>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</si>
  <si>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</si>
  <si>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</si>
  <si>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</si>
  <si>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</si>
  <si>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</si>
  <si>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</si>
  <si>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</si>
  <si>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</si>
  <si>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</si>
  <si>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</si>
  <si>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</si>
  <si>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</si>
  <si>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</si>
  <si>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</si>
  <si>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</si>
  <si>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</si>
  <si>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</si>
  <si>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</si>
  <si>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</si>
  <si>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</si>
  <si>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</si>
  <si>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</si>
  <si>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</si>
  <si>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</si>
  <si>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</si>
  <si>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</si>
  <si>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</si>
  <si>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</si>
  <si>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</si>
  <si>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</si>
  <si>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</si>
  <si>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</si>
  <si>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</si>
  <si>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</si>
  <si>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</si>
  <si>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</si>
  <si>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</si>
  <si>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</si>
  <si>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</si>
  <si>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</si>
  <si>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</si>
  <si>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</si>
  <si>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</si>
  <si>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</si>
  <si>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</si>
  <si>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</si>
  <si>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</si>
  <si>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</si>
  <si>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</si>
  <si>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</si>
  <si>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</si>
  <si>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</si>
  <si>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</si>
  <si>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</si>
  <si>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</si>
  <si>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</si>
  <si>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</si>
  <si>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</si>
  <si>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</si>
  <si>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</si>
  <si>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</si>
  <si>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</si>
  <si>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</si>
  <si>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</si>
  <si>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</si>
  <si>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</si>
  <si>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</si>
  <si>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</si>
  <si>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</si>
  <si>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</si>
  <si>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</si>
  <si>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</si>
  <si>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</si>
  <si>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</si>
  <si>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</si>
  <si>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</si>
  <si>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</si>
  <si>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</si>
  <si>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</si>
  <si>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</si>
  <si>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</si>
  <si>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</si>
  <si>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</si>
  <si>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</si>
  <si>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</si>
  <si>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</si>
  <si>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</si>
  <si>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</si>
  <si>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</si>
  <si>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</si>
  <si>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</si>
  <si>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</si>
  <si>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</si>
  <si>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</si>
  <si>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</si>
  <si>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</si>
  <si>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</si>
  <si>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</si>
  <si>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</si>
  <si>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</si>
  <si>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</si>
  <si>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</si>
  <si>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</si>
  <si>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</si>
  <si>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</si>
  <si>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</si>
  <si>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</si>
  <si>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</si>
  <si>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</si>
  <si>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</si>
  <si>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</si>
  <si>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</si>
  <si>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</si>
  <si>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</si>
  <si>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</si>
  <si>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</si>
  <si>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</si>
  <si>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</si>
  <si>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</si>
  <si>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</si>
  <si>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</si>
  <si>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</si>
  <si>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</si>
  <si>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</si>
  <si>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</si>
  <si>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</si>
  <si>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</si>
  <si>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</si>
  <si>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</si>
  <si>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</si>
  <si>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</si>
  <si>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</si>
  <si>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</si>
  <si>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</si>
  <si>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</si>
  <si>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</si>
  <si>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</si>
  <si>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</si>
  <si>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</si>
  <si>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</si>
  <si>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</si>
  <si>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</si>
  <si>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</si>
  <si>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</si>
  <si>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</si>
  <si>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</si>
  <si>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</si>
  <si>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</si>
  <si>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</si>
  <si>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</si>
  <si>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</si>
  <si>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</si>
  <si>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</si>
  <si>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</si>
  <si>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</si>
  <si>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</si>
  <si>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</si>
  <si>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</si>
  <si>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</si>
  <si>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</si>
  <si>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</si>
  <si>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</si>
  <si>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</si>
  <si>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</si>
  <si>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</si>
  <si>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</si>
  <si>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</si>
  <si>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</si>
  <si>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</si>
  <si>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</si>
  <si>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</si>
  <si>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</si>
  <si>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</si>
  <si>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</si>
  <si>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</si>
  <si>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</si>
  <si>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</si>
  <si>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</si>
  <si>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</si>
  <si>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</si>
  <si>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</si>
  <si>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</si>
  <si>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</si>
  <si>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</si>
  <si>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</si>
  <si>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</si>
  <si>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</si>
  <si>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</si>
  <si>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</si>
  <si>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</si>
  <si>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</si>
  <si>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</si>
  <si>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</si>
  <si>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</si>
  <si>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</si>
  <si>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</si>
  <si>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</si>
  <si>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</si>
  <si>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</si>
  <si>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</si>
  <si>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</si>
  <si>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</si>
  <si>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</si>
  <si>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</si>
  <si>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</si>
  <si>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</si>
  <si>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</si>
  <si>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</si>
  <si>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</si>
  <si>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</si>
  <si>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</si>
  <si>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</si>
  <si>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</si>
  <si>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</si>
  <si>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</si>
  <si>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</si>
  <si>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</si>
  <si>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</si>
  <si>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</si>
  <si>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</si>
  <si>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</si>
  <si>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</si>
  <si>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</si>
  <si>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</si>
  <si>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</si>
  <si>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</si>
  <si>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</si>
  <si>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</si>
  <si>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</si>
  <si>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</si>
  <si>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</si>
  <si>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</si>
  <si>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</si>
  <si>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</si>
  <si>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</si>
  <si>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</si>
  <si>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</si>
  <si>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</si>
  <si>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</si>
  <si>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</si>
  <si>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</si>
  <si>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</si>
  <si>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</si>
  <si>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</si>
  <si>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</si>
  <si>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</si>
  <si>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</si>
  <si>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</si>
  <si>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</si>
  <si>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</si>
  <si>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</si>
  <si>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</si>
  <si>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</si>
  <si>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</si>
  <si>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</si>
  <si>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</si>
  <si>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</si>
  <si>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</si>
  <si>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</si>
  <si>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</si>
  <si>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</si>
  <si>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</si>
  <si>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</si>
  <si>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</si>
  <si>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</si>
  <si>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</si>
  <si>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</si>
  <si>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</si>
  <si>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</si>
  <si>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</si>
  <si>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</si>
  <si>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</si>
  <si>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</si>
  <si>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</si>
  <si>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</si>
  <si>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</si>
  <si>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</si>
  <si>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</si>
  <si>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</si>
  <si>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</si>
  <si>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</si>
  <si>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</si>
  <si>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</si>
  <si>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</si>
  <si>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</si>
  <si>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</si>
  <si>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</si>
  <si>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</si>
  <si>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</si>
  <si>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</si>
  <si>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</si>
  <si>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</si>
  <si>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</si>
  <si>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</si>
  <si>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</si>
  <si>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</si>
  <si>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</si>
  <si>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</si>
  <si>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</si>
  <si>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</si>
  <si>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</si>
  <si>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</si>
  <si>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</si>
  <si>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</si>
  <si>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</si>
  <si>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</si>
  <si>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</si>
  <si>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</si>
  <si>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</si>
  <si>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</si>
  <si>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</si>
  <si>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</si>
  <si>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</si>
  <si>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</si>
  <si>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</si>
  <si>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</si>
  <si>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</si>
  <si>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</si>
  <si>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</si>
  <si>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</si>
  <si>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</si>
  <si>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</si>
  <si>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</si>
  <si>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</si>
  <si>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</si>
  <si>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</si>
  <si>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</si>
  <si>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</si>
  <si>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</si>
  <si>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</si>
  <si>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</si>
  <si>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</si>
  <si>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</si>
  <si>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</si>
  <si>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</si>
  <si>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</si>
  <si>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</si>
  <si>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</si>
  <si>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</si>
  <si>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</si>
  <si>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</si>
  <si>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</si>
  <si>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</si>
  <si>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</si>
  <si>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</si>
  <si>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</si>
  <si>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</si>
  <si>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</si>
  <si>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</si>
  <si>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</si>
  <si>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</si>
  <si>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</si>
  <si>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</si>
  <si>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</si>
  <si>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</si>
  <si>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</si>
  <si>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</si>
  <si>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</si>
  <si>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</si>
  <si>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</si>
  <si>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</si>
  <si>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</si>
  <si>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</si>
  <si>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</si>
  <si>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</si>
  <si>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</si>
  <si>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</si>
  <si>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</si>
  <si>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</si>
  <si>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</si>
  <si>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</si>
  <si>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</si>
  <si>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</si>
  <si>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</si>
  <si>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</si>
  <si>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</si>
  <si>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</si>
  <si>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</si>
  <si>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</si>
  <si>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</si>
  <si>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</si>
  <si>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</si>
  <si>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</si>
  <si>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</si>
  <si>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</si>
  <si>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</si>
  <si>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</si>
  <si>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</si>
  <si>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</si>
  <si>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</si>
  <si>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</si>
  <si>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</si>
  <si>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</si>
  <si>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</si>
  <si>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</si>
  <si>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</si>
  <si>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</si>
  <si>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</si>
  <si>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</si>
  <si>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</si>
  <si>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</si>
  <si>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</si>
  <si>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</si>
  <si>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</si>
  <si>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</si>
  <si>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</si>
  <si>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</si>
  <si>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</si>
  <si>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</si>
  <si>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</si>
  <si>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</si>
  <si>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</si>
  <si>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</si>
  <si>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</si>
  <si>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</si>
  <si>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</si>
  <si>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</si>
  <si>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</si>
  <si>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</si>
  <si>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</si>
  <si>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</si>
  <si>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</si>
  <si>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</si>
  <si>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</si>
  <si>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</si>
  <si>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</si>
  <si>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</si>
  <si>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</si>
  <si>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</si>
  <si>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</si>
  <si>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</si>
  <si>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</si>
  <si>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</si>
  <si>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</si>
  <si>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</si>
  <si>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</si>
  <si>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</si>
  <si>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</si>
  <si>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</si>
  <si>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</si>
  <si>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</si>
  <si>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</si>
  <si>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</si>
  <si>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</si>
  <si>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</si>
  <si>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</si>
  <si>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</si>
  <si>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</si>
  <si>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</si>
  <si>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</si>
  <si>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</si>
  <si>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</si>
  <si>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</si>
  <si>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</si>
  <si>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</si>
  <si>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</si>
  <si>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</si>
  <si>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</si>
  <si>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</si>
  <si>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</si>
  <si>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</si>
  <si>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</si>
  <si>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</si>
  <si>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</si>
  <si>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</si>
  <si>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</si>
  <si>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</si>
  <si>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</si>
  <si>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</si>
  <si>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</si>
  <si>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</si>
  <si>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</si>
  <si>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</si>
  <si>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</si>
  <si>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</si>
  <si>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</si>
  <si>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</si>
  <si>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</si>
  <si>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</si>
  <si>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</si>
  <si>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</si>
  <si>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</si>
  <si>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r>
      <t xml:space="preserve">объектларни лойиҳалаштириш, қуриш, </t>
    </r>
    <r>
      <rPr>
        <i/>
        <sz val="14"/>
        <rFont val="Arial"/>
        <family val="2"/>
        <charset val="204"/>
      </rPr>
      <t>(реконструкция қилиш)</t>
    </r>
    <r>
      <rPr>
        <b/>
        <sz val="14"/>
        <rFont val="Arial"/>
        <family val="2"/>
        <charset val="204"/>
      </rPr>
      <t xml:space="preserve"> ва таъмирлаш ишлари учун капитал қўйилмалар</t>
    </r>
  </si>
  <si>
    <t>Жами:</t>
  </si>
  <si>
    <t>минг сўмда</t>
  </si>
  <si>
    <t>Бюджет жараёнининг очиқлигини таъминлаш мақсадида расмий веб-сайтларда маълумотларни жойлаштириш тартиби тўғрисидаги низомга 
1-ИЛОВА</t>
  </si>
  <si>
    <t>"Меҳрли мактаб" давлат таълим муассасаси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</si>
  <si>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</si>
  <si>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</si>
  <si>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</si>
  <si>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</si>
  <si>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</si>
  <si>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</si>
  <si>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</si>
  <si>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мактабгача таълим ташкилотлари ходимларининг иш ҳақи харажатлари</t>
  </si>
  <si>
    <t>Республика илмий-педагог кутубхона</t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</si>
  <si>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</si>
  <si>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r>
      <t>Ҳисобот даври мобайнида</t>
    </r>
    <r>
      <rPr>
        <i/>
        <sz val="14"/>
        <rFont val="Arial"/>
        <family val="2"/>
        <charset val="204"/>
      </rPr>
      <t xml:space="preserve"> (2023 йил биринчи ярим йиллик) </t>
    </r>
    <r>
      <rPr>
        <b/>
        <sz val="14"/>
        <rFont val="Arial"/>
        <family val="2"/>
        <charset val="204"/>
      </rPr>
      <t>бюджетдан ажратилаётган 
маблағлар суммаси</t>
    </r>
  </si>
  <si>
    <t>Мактабгача ва мактаб таълими вазирлигининг марказлаштирилган тадбирлар бўйича харажатлари</t>
  </si>
  <si>
    <t xml:space="preserve"> Мактабгача ва мактаб таълими вазирлигининг марказлашган харажатлари</t>
  </si>
  <si>
    <t>Мактабгача ва мактаб таълими вазирлигининг хорижий тил ўқитувчиларини жалб қилиш харажатлари</t>
  </si>
  <si>
    <t>Туман (шахар) мактабгача таълим бўлимлари ходимларини рағбатлантириш жамғрамаси бўйича харажатлари</t>
  </si>
  <si>
    <t>Ўзбекистон Республикаси Мактабгача ва мактаб таълими вазири жамғармаси  ҳамда Таълим соҳасидаги ислоҳатларга кўмаклашиш жамғармаси</t>
  </si>
  <si>
    <t>42.1.</t>
  </si>
  <si>
    <t>42.2.</t>
  </si>
  <si>
    <t>42.3.</t>
  </si>
  <si>
    <t>42.4.</t>
  </si>
  <si>
    <t>42.5.</t>
  </si>
  <si>
    <t>42.6.</t>
  </si>
  <si>
    <t>42.7.</t>
  </si>
  <si>
    <t>42.8.</t>
  </si>
  <si>
    <t xml:space="preserve"> ("Таъминот ва логистика" ДУК орқали харид қилинадиган марказлашган харидлар</t>
  </si>
  <si>
    <t>Дарслик ва ўқув қўлланмаларни чоп этиш</t>
  </si>
  <si>
    <t>1-синф ўқувчилари ва касаллиги туфайли уйда таълим олувчилар учун ўқув қуроллари, Мактаб хужжатлари ҳамда "Баркамол авлод" болалар мактабларидаги тўгаракларн қайд этиш журналлари хариди</t>
  </si>
  <si>
    <t>Умумтаълим мактаблари учун бирламчи спорт анжомлари хариди</t>
  </si>
  <si>
    <t xml:space="preserve">Мусиқа чолғу асбоблари хариди учун мусиқа чолғу асбоблари хариди </t>
  </si>
  <si>
    <t>Хоразм вилояти Хонқа ва Қўшкўпир туманлари умумтаълим мактабларининг бошланғич синф ўқувчиларига планшетлар хариди</t>
  </si>
  <si>
    <t>Умумтаълим мактабларининг маънан эскирган компъютер синфларини янгилаш харажатлари</t>
  </si>
  <si>
    <t>Инвестиция дастури асосида мукаммал таъмирланаётган ёки қурилаётган умумтаълим мактабларини жихозлаш харажатлари</t>
  </si>
  <si>
    <t>Инвестиция дастури асосида мукаммал таъмирланаётган ёки қурилаётган мактабгача таълим ташкилоларини жихозлаш харажатлари</t>
  </si>
  <si>
    <t>Мактабгача таълим Агентлик марказий аппарати ҳамда унинг тасарруфидаги муассаса ва ташкилотлар</t>
  </si>
  <si>
    <t>43.1.</t>
  </si>
  <si>
    <t>43.2.</t>
  </si>
  <si>
    <t>43.3.</t>
  </si>
  <si>
    <t>43.4.</t>
  </si>
  <si>
    <t>43.5.</t>
  </si>
  <si>
    <t>43.6.</t>
  </si>
  <si>
    <t>43.7.</t>
  </si>
  <si>
    <t>Мактабгача таълим Агентлик марказий аппарати</t>
  </si>
  <si>
    <t xml:space="preserve">Тошкент шаҳрида "А.И.Герцен номидаги Россия давлат педагогика университети" Федерал давлат бюджети олий таълим муассасаси филиали </t>
  </si>
  <si>
    <t>Мактабгача таълим ташкилотлари директор ва мутахассисларини қайта тайёрлаш ва уларнинг малакасини ошириш институти</t>
  </si>
  <si>
    <t xml:space="preserve">Қорақалпоғистон Республикаси Нукус шаҳридаги “Имкон”  реабилитация марказига эга давлат кўп тармоқли ихтисослаштирилган мактабгача таълим ташкилоти </t>
  </si>
  <si>
    <t>Тошкент вилояти Қибрай туманидаги "ИМКОН" реабилитация марказига эга давлат куп тармокли  ихтисослаштирилган мактабгача таьлим ташкилоти</t>
  </si>
  <si>
    <t>Навоий вилояти Зарафшон шаҳридаги "УМИД" реабилитация марказига эга давлат кўп тармоқли ихтисослаштирилган мактабгача таълим ташкилоти</t>
  </si>
  <si>
    <t>Қашкадарё вилоят Қарши шахридаги ИМКОН Реаблитация марказига эга Давлат кўп тармоқли ихтисослаштирилган мактабгача таълим ташкилоти</t>
  </si>
  <si>
    <t>Ихтисослаштирилган таълим муассасалари агентлиги ҳамда унинг тасарруфидаги муассаса ва ташкилотлар</t>
  </si>
  <si>
    <t>44.1.</t>
  </si>
  <si>
    <t>44.2.</t>
  </si>
  <si>
    <t>44.3.</t>
  </si>
  <si>
    <t>44.4.</t>
  </si>
  <si>
    <t>44.5.</t>
  </si>
  <si>
    <t>44.6.</t>
  </si>
  <si>
    <t>44.7.</t>
  </si>
  <si>
    <t>44.8.</t>
  </si>
  <si>
    <t>44.9.</t>
  </si>
  <si>
    <t>44.10.</t>
  </si>
  <si>
    <t xml:space="preserve">Ихтисослаштирилган таълим муассасалари агентлиги </t>
  </si>
  <si>
    <t>Тошкент шахридаги Президент мактаби</t>
  </si>
  <si>
    <t>Нукус шахридаги Президент мактаби</t>
  </si>
  <si>
    <t>Наманган шахридаги Президент мактаби</t>
  </si>
  <si>
    <t>Хива шахридаги Президент мактаби</t>
  </si>
  <si>
    <t>Фарғона шахридаги Президент мактаби</t>
  </si>
  <si>
    <t>Бухоро шахридаги Президент мактаби</t>
  </si>
  <si>
    <t>Навоий шахридаги Президент мактаби</t>
  </si>
  <si>
    <t>Қарши шахридаги Президент мактаби</t>
  </si>
  <si>
    <t>Жиззах шахридаги Президент мактаби</t>
  </si>
  <si>
    <t>44.11.</t>
  </si>
  <si>
    <t>44.12.</t>
  </si>
  <si>
    <t>44.13.</t>
  </si>
  <si>
    <t>44.14.</t>
  </si>
  <si>
    <t>44.15.</t>
  </si>
  <si>
    <t>Гулистон шахридаги Президент мактаби</t>
  </si>
  <si>
    <t>Термиз шахридаги Президент мактаби</t>
  </si>
  <si>
    <t>Андижон шахридаги Президент мактаби</t>
  </si>
  <si>
    <t>Нурафшон шахридаги Президент мактаби</t>
  </si>
  <si>
    <t>Самарқанд шахридаги Президент мактаби</t>
  </si>
  <si>
    <t>44.16.</t>
  </si>
  <si>
    <t>44.17.</t>
  </si>
  <si>
    <t>44.18.</t>
  </si>
  <si>
    <t>44.19.</t>
  </si>
  <si>
    <t>44.20.</t>
  </si>
  <si>
    <t>Абу Али ибн Сино номидаги ихтисослаштирилган мактаб</t>
  </si>
  <si>
    <t>Мухаммад ал-Хоразмий номидаги ихтисослаштирилган мактаби</t>
  </si>
  <si>
    <t>Мирзо Улуғбек номидаги ихтисослаштирилган мактаб</t>
  </si>
  <si>
    <t>Абдулла Орипов номидаги ижод мактаб</t>
  </si>
  <si>
    <t>Абдулла Қодирий номидаги мактаби</t>
  </si>
  <si>
    <t>44.21</t>
  </si>
  <si>
    <t>44.22.</t>
  </si>
  <si>
    <t>44.23.</t>
  </si>
  <si>
    <t>44.24.</t>
  </si>
  <si>
    <t>44.25.</t>
  </si>
  <si>
    <t>44.26.</t>
  </si>
  <si>
    <t>44.27.</t>
  </si>
  <si>
    <t>44.28.</t>
  </si>
  <si>
    <t>Эркин Вохидов номидаги мактаб</t>
  </si>
  <si>
    <t>Иброхим Юсупов номидаги мактаб</t>
  </si>
  <si>
    <t>Исхоқхон Ибрат номидаги мактаб</t>
  </si>
  <si>
    <t>Мухаммад Юсуф номидаги мактаб</t>
  </si>
  <si>
    <t>М.Огахий номидаги мактаби</t>
  </si>
  <si>
    <t>Х.Олимжон ва Зулфия номидаги мактаб</t>
  </si>
  <si>
    <t>Халима Худойбердиева номидаги мактаб</t>
  </si>
  <si>
    <t>Педагогик маҳорат ва ҳалқаро баҳолаш илмий-амалий маркази</t>
  </si>
  <si>
    <r>
      <rPr>
        <b/>
        <u/>
        <sz val="14"/>
        <rFont val="Arial"/>
        <family val="2"/>
        <charset val="204"/>
      </rPr>
      <t xml:space="preserve">2024 йилнинг 1 чорагида Мактабгача ва мактаб таълими вазирлигига республика бюджетидан ажратилган маблағлар ва уларнинг ижроси тўғрисида </t>
    </r>
    <r>
      <rPr>
        <b/>
        <u/>
        <sz val="14"/>
        <color indexed="60"/>
        <rFont val="Arial"/>
        <family val="2"/>
        <charset val="204"/>
      </rPr>
      <t xml:space="preserve">
ДАСТЛАБКИ  МАЪЛУМОТ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</si>
</sst>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u/>
      <sz val="14"/>
      <color indexed="60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rgb="FFFF0000"/>
      <name val="Arial"/>
      <family val="2"/>
      <charset val="204"/>
    </font>
    <font>
      <b/>
      <u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43" fontId="20" fillId="0" borderId="0" applyFont="0" applyFill="0" applyBorder="0" applyAlignment="0" applyProtection="0"/>
  </cellStyleXfs>
  <cellXfs count="144">
    <xf numFmtId="0" fontId="0" fillId="0" borderId="0" xfId="0"/>
    <xf numFmtId="0" fontId="13" fillId="0" borderId="25" xfId="0" applyFont="1" applyBorder="1" applyAlignment="1">
      <alignment horizontal="center" vertical="center" wrapText="1"/>
    </xf>
    <xf numFmtId="14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4" fontId="13" fillId="0" borderId="26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wrapText="1"/>
    </xf>
    <xf numFmtId="14" fontId="14" fillId="0" borderId="28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wrapText="1"/>
    </xf>
    <xf numFmtId="0" fontId="14" fillId="2" borderId="28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4" fillId="2" borderId="28" xfId="0" applyNumberFormat="1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Fill="1" applyAlignment="1">
      <alignment horizontal="left" vertical="top" wrapText="1"/>
    </xf>
    <xf numFmtId="0" fontId="15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top" wrapText="1"/>
    </xf>
    <xf numFmtId="0" fontId="16" fillId="0" borderId="0" xfId="0" applyFont="1" applyFill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Fill="1" applyBorder="1" applyAlignment="1">
      <alignment horizontal="left" vertical="center" inden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9" fillId="3" borderId="0" xfId="0" applyFont="1" applyFill="1"/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9" fillId="3" borderId="0" xfId="0" applyNumberFormat="1" applyFont="1" applyFill="1" applyAlignment="1">
      <alignment horizontal="left" vertical="top" wrapText="1"/>
    </xf>
    <xf numFmtId="3" fontId="10" fillId="3" borderId="0" xfId="0" applyNumberFormat="1" applyFont="1" applyFill="1" applyAlignment="1">
      <alignment horizontal="center" vertical="top" wrapText="1"/>
    </xf>
    <xf numFmtId="3" fontId="8" fillId="3" borderId="17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horizontal="center" vertical="center" wrapText="1"/>
    </xf>
    <xf numFmtId="3" fontId="9" fillId="3" borderId="0" xfId="0" applyNumberFormat="1" applyFont="1" applyFill="1" applyBorder="1" applyAlignment="1">
      <alignment vertical="top" wrapText="1"/>
    </xf>
    <xf numFmtId="3" fontId="9" fillId="3" borderId="0" xfId="0" applyNumberFormat="1" applyFont="1" applyFill="1" applyBorder="1" applyAlignment="1">
      <alignment horizontal="left" vertical="top" wrapText="1"/>
    </xf>
    <xf numFmtId="3" fontId="12" fillId="3" borderId="0" xfId="0" applyNumberFormat="1" applyFont="1" applyFill="1" applyAlignment="1">
      <alignment horizontal="right" vertical="top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left" vertical="center" wrapText="1"/>
    </xf>
    <xf numFmtId="164" fontId="21" fillId="3" borderId="5" xfId="0" applyNumberFormat="1" applyFont="1" applyFill="1" applyBorder="1" applyAlignment="1">
      <alignment horizontal="center" vertical="center" wrapText="1"/>
    </xf>
    <xf numFmtId="3" fontId="8" fillId="3" borderId="34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center" vertical="center" wrapText="1"/>
    </xf>
    <xf numFmtId="3" fontId="9" fillId="3" borderId="35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9" fillId="3" borderId="35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left" vertical="top" wrapText="1"/>
    </xf>
    <xf numFmtId="3" fontId="9" fillId="3" borderId="0" xfId="0" applyNumberFormat="1" applyFont="1" applyFill="1" applyAlignment="1">
      <alignment horizontal="center" vertical="top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3" borderId="32" xfId="0" applyNumberFormat="1" applyFont="1" applyFill="1" applyBorder="1" applyAlignment="1">
      <alignment horizontal="center" vertical="center" wrapText="1"/>
    </xf>
    <xf numFmtId="3" fontId="17" fillId="3" borderId="3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164" fontId="9" fillId="3" borderId="13" xfId="0" applyNumberFormat="1" applyFont="1" applyFill="1" applyBorder="1" applyAlignment="1">
      <alignment horizontal="center" vertical="center" wrapText="1"/>
    </xf>
    <xf numFmtId="3" fontId="9" fillId="3" borderId="37" xfId="0" applyNumberFormat="1" applyFont="1" applyFill="1" applyBorder="1" applyAlignment="1">
      <alignment horizontal="center" vertical="center" wrapText="1"/>
    </xf>
    <xf numFmtId="3" fontId="9" fillId="3" borderId="39" xfId="0" applyNumberFormat="1" applyFont="1" applyFill="1" applyBorder="1" applyAlignment="1">
      <alignment horizontal="center" vertical="center" wrapText="1"/>
    </xf>
    <xf numFmtId="3" fontId="9" fillId="3" borderId="38" xfId="0" applyNumberFormat="1" applyFont="1" applyFill="1" applyBorder="1" applyAlignment="1">
      <alignment horizontal="center" vertical="center" wrapText="1"/>
    </xf>
    <xf numFmtId="3" fontId="9" fillId="3" borderId="42" xfId="0" applyNumberFormat="1" applyFont="1" applyFill="1" applyBorder="1" applyAlignment="1">
      <alignment horizontal="center" vertical="center" wrapText="1"/>
    </xf>
    <xf numFmtId="3" fontId="9" fillId="3" borderId="43" xfId="0" applyNumberFormat="1" applyFont="1" applyFill="1" applyBorder="1" applyAlignment="1">
      <alignment horizontal="left" vertical="center" wrapText="1" indent="1"/>
    </xf>
    <xf numFmtId="3" fontId="9" fillId="3" borderId="41" xfId="0" applyNumberFormat="1" applyFont="1" applyFill="1" applyBorder="1" applyAlignment="1">
      <alignment horizontal="left" vertical="center" wrapText="1" indent="1"/>
    </xf>
    <xf numFmtId="3" fontId="17" fillId="3" borderId="44" xfId="0" applyNumberFormat="1" applyFont="1" applyFill="1" applyBorder="1" applyAlignment="1">
      <alignment horizontal="center" vertical="center" wrapText="1"/>
    </xf>
    <xf numFmtId="3" fontId="8" fillId="3" borderId="45" xfId="0" applyNumberFormat="1" applyFont="1" applyFill="1" applyBorder="1" applyAlignment="1">
      <alignment horizontal="center" vertical="center" wrapText="1"/>
    </xf>
    <xf numFmtId="3" fontId="8" fillId="3" borderId="46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3" fontId="9" fillId="3" borderId="36" xfId="0" applyNumberFormat="1" applyFont="1" applyFill="1" applyBorder="1" applyAlignment="1">
      <alignment horizontal="center" vertical="center" wrapText="1"/>
    </xf>
    <xf numFmtId="3" fontId="9" fillId="3" borderId="40" xfId="0" applyNumberFormat="1" applyFont="1" applyFill="1" applyBorder="1" applyAlignment="1">
      <alignment horizontal="left" vertical="center" wrapText="1" indent="2"/>
    </xf>
    <xf numFmtId="3" fontId="9" fillId="3" borderId="34" xfId="0" applyNumberFormat="1" applyFont="1" applyFill="1" applyBorder="1" applyAlignment="1">
      <alignment horizontal="left" vertical="center" wrapText="1" indent="2"/>
    </xf>
    <xf numFmtId="3" fontId="9" fillId="3" borderId="34" xfId="0" applyNumberFormat="1" applyFont="1" applyFill="1" applyBorder="1" applyAlignment="1">
      <alignment horizontal="left" vertical="center" indent="2"/>
    </xf>
    <xf numFmtId="3" fontId="10" fillId="3" borderId="37" xfId="0" applyNumberFormat="1" applyFont="1" applyFill="1" applyBorder="1" applyAlignment="1">
      <alignment horizontal="center" vertical="center" wrapText="1"/>
    </xf>
    <xf numFmtId="3" fontId="10" fillId="3" borderId="34" xfId="0" applyNumberFormat="1" applyFont="1" applyFill="1" applyBorder="1" applyAlignment="1">
      <alignment horizontal="left" vertical="center" wrapText="1" indent="2"/>
    </xf>
    <xf numFmtId="3" fontId="9" fillId="3" borderId="41" xfId="0" applyNumberFormat="1" applyFont="1" applyFill="1" applyBorder="1" applyAlignment="1">
      <alignment horizontal="left" vertical="center" wrapText="1" indent="2"/>
    </xf>
    <xf numFmtId="3" fontId="8" fillId="3" borderId="4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81" t="s">
        <v>1298</v>
      </c>
      <c r="D3" s="81"/>
      <c r="E3" s="81"/>
      <c r="F3" s="81"/>
      <c r="G3" s="81"/>
      <c r="H3" s="81"/>
      <c r="I3" s="81"/>
      <c r="J3" s="81"/>
    </row>
    <row r="4" spans="3:32" ht="16.5" customHeight="1" x14ac:dyDescent="0.3">
      <c r="H4" s="40" t="s">
        <v>1299</v>
      </c>
      <c r="I4" s="40"/>
    </row>
    <row r="5" spans="3:32" ht="45.75" customHeight="1" x14ac:dyDescent="0.3">
      <c r="C5" s="82" t="s">
        <v>5</v>
      </c>
      <c r="D5" s="85" t="s">
        <v>4</v>
      </c>
      <c r="E5" s="85" t="s">
        <v>1300</v>
      </c>
      <c r="F5" s="85"/>
      <c r="G5" s="85"/>
      <c r="H5" s="85"/>
      <c r="I5" s="88"/>
      <c r="J5" s="89"/>
      <c r="K5" s="34"/>
      <c r="L5" s="34"/>
      <c r="M5" s="34"/>
    </row>
    <row r="6" spans="3:32" ht="25.5" customHeight="1" x14ac:dyDescent="0.3">
      <c r="C6" s="83"/>
      <c r="D6" s="86"/>
      <c r="E6" s="90" t="s">
        <v>3</v>
      </c>
      <c r="F6" s="92" t="s">
        <v>0</v>
      </c>
      <c r="G6" s="92"/>
      <c r="H6" s="92"/>
      <c r="I6" s="93"/>
      <c r="J6" s="94"/>
    </row>
    <row r="7" spans="3:32" ht="124.5" customHeight="1" x14ac:dyDescent="0.3">
      <c r="C7" s="84"/>
      <c r="D7" s="87"/>
      <c r="E7" s="91"/>
      <c r="F7" s="41" t="s">
        <v>1301</v>
      </c>
      <c r="G7" s="41" t="s">
        <v>1302</v>
      </c>
      <c r="H7" s="41" t="s">
        <v>2</v>
      </c>
      <c r="I7" s="37" t="s">
        <v>1303</v>
      </c>
      <c r="J7" s="42" t="s">
        <v>1304</v>
      </c>
    </row>
    <row r="8" spans="3:32" s="20" customFormat="1" ht="37.5" x14ac:dyDescent="0.25">
      <c r="C8" s="18">
        <v>1</v>
      </c>
      <c r="D8" s="29" t="s">
        <v>1263</v>
      </c>
      <c r="E8" s="43">
        <f>+F8+H8</f>
        <v>2933388</v>
      </c>
      <c r="F8" s="44">
        <v>2220657</v>
      </c>
      <c r="G8" s="44"/>
      <c r="H8" s="45">
        <v>712731</v>
      </c>
      <c r="I8" s="35"/>
      <c r="J8" s="36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6">
        <f t="shared" ref="E9:E43" si="0">+F9+H9</f>
        <v>1627917</v>
      </c>
      <c r="F9" s="44">
        <v>1448571</v>
      </c>
      <c r="G9" s="44"/>
      <c r="H9" s="45">
        <v>179346</v>
      </c>
      <c r="I9" s="35"/>
      <c r="J9" s="36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6">
        <f t="shared" si="0"/>
        <v>1795757</v>
      </c>
      <c r="F10" s="44">
        <v>1730952</v>
      </c>
      <c r="G10" s="44"/>
      <c r="H10" s="45">
        <v>64805</v>
      </c>
      <c r="I10" s="35"/>
      <c r="J10" s="3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6">
        <f t="shared" si="0"/>
        <v>1347184</v>
      </c>
      <c r="F11" s="44">
        <v>1325364</v>
      </c>
      <c r="G11" s="44"/>
      <c r="H11" s="45">
        <v>21820</v>
      </c>
      <c r="I11" s="35"/>
      <c r="J11" s="3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6">
        <f t="shared" si="0"/>
        <v>1800530</v>
      </c>
      <c r="F12" s="44">
        <v>1669875</v>
      </c>
      <c r="G12" s="44"/>
      <c r="H12" s="45">
        <v>130655</v>
      </c>
      <c r="I12" s="35"/>
      <c r="J12" s="3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6">
        <f t="shared" si="0"/>
        <v>1331056</v>
      </c>
      <c r="F13" s="44">
        <v>1288551</v>
      </c>
      <c r="G13" s="44"/>
      <c r="H13" s="45">
        <v>42505</v>
      </c>
      <c r="I13" s="35"/>
      <c r="J13" s="3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6">
        <f t="shared" si="0"/>
        <v>2013010</v>
      </c>
      <c r="F14" s="44">
        <v>1918380</v>
      </c>
      <c r="G14" s="44"/>
      <c r="H14" s="45">
        <v>94630</v>
      </c>
      <c r="I14" s="35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6">
        <f t="shared" si="0"/>
        <v>1569434</v>
      </c>
      <c r="F15" s="44">
        <v>1534254</v>
      </c>
      <c r="G15" s="44"/>
      <c r="H15" s="45">
        <v>35180</v>
      </c>
      <c r="I15" s="35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6">
        <f t="shared" si="0"/>
        <v>1707946</v>
      </c>
      <c r="F16" s="44">
        <v>1642257</v>
      </c>
      <c r="G16" s="44"/>
      <c r="H16" s="45">
        <v>65689</v>
      </c>
      <c r="I16" s="35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6">
        <f t="shared" si="0"/>
        <v>2289839</v>
      </c>
      <c r="F17" s="44">
        <v>2183389</v>
      </c>
      <c r="G17" s="44"/>
      <c r="H17" s="45">
        <v>106450</v>
      </c>
      <c r="I17" s="35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56.25" x14ac:dyDescent="0.25">
      <c r="C18" s="21">
        <v>11</v>
      </c>
      <c r="D18" s="25" t="s">
        <v>1274</v>
      </c>
      <c r="E18" s="46">
        <f t="shared" si="0"/>
        <v>1439883</v>
      </c>
      <c r="F18" s="44">
        <v>1375783</v>
      </c>
      <c r="G18" s="44"/>
      <c r="H18" s="45">
        <v>64100</v>
      </c>
      <c r="I18" s="35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6">
        <f t="shared" si="0"/>
        <v>1096862</v>
      </c>
      <c r="F19" s="44">
        <v>1060062</v>
      </c>
      <c r="G19" s="44"/>
      <c r="H19" s="45">
        <v>36800</v>
      </c>
      <c r="I19" s="35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6">
        <f t="shared" si="0"/>
        <v>1497904</v>
      </c>
      <c r="F20" s="44">
        <v>1432254</v>
      </c>
      <c r="G20" s="44"/>
      <c r="H20" s="45">
        <v>65650</v>
      </c>
      <c r="I20" s="35"/>
      <c r="J20" s="36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6">
        <f t="shared" si="0"/>
        <v>2115604</v>
      </c>
      <c r="F21" s="44">
        <v>2069604</v>
      </c>
      <c r="G21" s="44"/>
      <c r="H21" s="44">
        <v>46000</v>
      </c>
      <c r="I21" s="47"/>
      <c r="J21" s="3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6">
        <f t="shared" si="0"/>
        <v>1120860</v>
      </c>
      <c r="F22" s="44">
        <v>1052160</v>
      </c>
      <c r="G22" s="44"/>
      <c r="H22" s="44">
        <v>68700</v>
      </c>
      <c r="I22" s="47"/>
      <c r="J22" s="3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6">
        <f t="shared" si="0"/>
        <v>1236164</v>
      </c>
      <c r="F23" s="44">
        <v>1141464</v>
      </c>
      <c r="G23" s="44"/>
      <c r="H23" s="44">
        <v>94700</v>
      </c>
      <c r="I23" s="47"/>
      <c r="J23" s="3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6">
        <f t="shared" si="0"/>
        <v>1012884</v>
      </c>
      <c r="F24" s="44">
        <v>861298</v>
      </c>
      <c r="G24" s="44"/>
      <c r="H24" s="44">
        <v>151586</v>
      </c>
      <c r="I24" s="47"/>
      <c r="J24" s="36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6">
        <f t="shared" si="0"/>
        <v>1270209</v>
      </c>
      <c r="F25" s="44">
        <v>1147209</v>
      </c>
      <c r="G25" s="44"/>
      <c r="H25" s="44">
        <v>123000</v>
      </c>
      <c r="I25" s="47"/>
      <c r="J25" s="36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6">
        <f t="shared" si="0"/>
        <v>2168860</v>
      </c>
      <c r="F26" s="44">
        <v>1446228</v>
      </c>
      <c r="G26" s="44"/>
      <c r="H26" s="44">
        <v>722632</v>
      </c>
      <c r="I26" s="47"/>
      <c r="J26" s="36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6">
        <f t="shared" si="0"/>
        <v>1505868</v>
      </c>
      <c r="F27" s="44">
        <v>1304103</v>
      </c>
      <c r="G27" s="44"/>
      <c r="H27" s="44">
        <v>201765</v>
      </c>
      <c r="I27" s="47"/>
      <c r="J27" s="3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6">
        <f t="shared" si="0"/>
        <v>1445670</v>
      </c>
      <c r="F28" s="44">
        <v>1262790</v>
      </c>
      <c r="G28" s="44"/>
      <c r="H28" s="44">
        <v>182880</v>
      </c>
      <c r="I28" s="47"/>
      <c r="J28" s="36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6">
        <f t="shared" si="0"/>
        <v>1309148</v>
      </c>
      <c r="F29" s="44">
        <v>1148948</v>
      </c>
      <c r="G29" s="44"/>
      <c r="H29" s="44">
        <v>160200</v>
      </c>
      <c r="I29" s="47"/>
      <c r="J29" s="36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6">
        <f t="shared" si="0"/>
        <v>1222616</v>
      </c>
      <c r="F30" s="44">
        <v>720268</v>
      </c>
      <c r="G30" s="44"/>
      <c r="H30" s="44">
        <v>502348</v>
      </c>
      <c r="I30" s="47"/>
      <c r="J30" s="36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6">
        <f t="shared" si="0"/>
        <v>159985</v>
      </c>
      <c r="F31" s="44">
        <v>135585</v>
      </c>
      <c r="G31" s="44"/>
      <c r="H31" s="45">
        <v>24400</v>
      </c>
      <c r="I31" s="35"/>
      <c r="J31" s="36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6">
        <f t="shared" si="0"/>
        <v>81876</v>
      </c>
      <c r="F32" s="44">
        <v>74856</v>
      </c>
      <c r="G32" s="44"/>
      <c r="H32" s="45">
        <v>7020</v>
      </c>
      <c r="I32" s="35"/>
      <c r="J32" s="36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1305</v>
      </c>
      <c r="E33" s="46">
        <f t="shared" si="0"/>
        <v>918197</v>
      </c>
      <c r="F33" s="44">
        <v>547206</v>
      </c>
      <c r="G33" s="44"/>
      <c r="H33" s="45">
        <v>370991</v>
      </c>
      <c r="I33" s="35"/>
      <c r="J33" s="36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6">
        <f t="shared" si="0"/>
        <v>760327</v>
      </c>
      <c r="F34" s="44">
        <v>538125</v>
      </c>
      <c r="G34" s="44"/>
      <c r="H34" s="45">
        <v>222202</v>
      </c>
      <c r="I34" s="35"/>
      <c r="J34" s="3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6">
        <f t="shared" si="0"/>
        <v>1374547</v>
      </c>
      <c r="F35" s="44">
        <v>1256347</v>
      </c>
      <c r="G35" s="44"/>
      <c r="H35" s="45">
        <v>118200</v>
      </c>
      <c r="I35" s="35"/>
      <c r="J35" s="3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6">
        <f t="shared" si="0"/>
        <v>374404</v>
      </c>
      <c r="F36" s="44">
        <v>355539</v>
      </c>
      <c r="G36" s="44" t="s">
        <v>1307</v>
      </c>
      <c r="H36" s="45">
        <v>18865</v>
      </c>
      <c r="I36" s="35"/>
      <c r="J36" s="3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6">
        <f t="shared" si="0"/>
        <v>579075</v>
      </c>
      <c r="F37" s="44">
        <v>422021</v>
      </c>
      <c r="G37" s="44"/>
      <c r="H37" s="45">
        <v>157054</v>
      </c>
      <c r="I37" s="35"/>
      <c r="J37" s="36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6">
        <f t="shared" si="0"/>
        <v>93893</v>
      </c>
      <c r="F38" s="44">
        <v>88893</v>
      </c>
      <c r="G38" s="44"/>
      <c r="H38" s="45">
        <v>5000</v>
      </c>
      <c r="I38" s="35"/>
      <c r="J38" s="3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ht="37.5" x14ac:dyDescent="0.25">
      <c r="C39" s="21">
        <v>32</v>
      </c>
      <c r="D39" s="27" t="s">
        <v>1294</v>
      </c>
      <c r="E39" s="46">
        <f t="shared" si="0"/>
        <v>100886</v>
      </c>
      <c r="F39" s="44">
        <v>100886</v>
      </c>
      <c r="G39" s="44"/>
      <c r="H39" s="45">
        <v>0</v>
      </c>
      <c r="I39" s="35"/>
      <c r="J39" s="3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1306</v>
      </c>
      <c r="E40" s="46">
        <f t="shared" si="0"/>
        <v>39565</v>
      </c>
      <c r="F40" s="44">
        <v>39565</v>
      </c>
      <c r="G40" s="44"/>
      <c r="H40" s="45">
        <v>0</v>
      </c>
      <c r="I40" s="35"/>
      <c r="J40" s="3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6">
        <f t="shared" si="0"/>
        <v>53502</v>
      </c>
      <c r="F41" s="44">
        <v>53502</v>
      </c>
      <c r="G41" s="44"/>
      <c r="H41" s="45">
        <v>0</v>
      </c>
      <c r="I41" s="35"/>
      <c r="J41" s="3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6">
        <f t="shared" si="0"/>
        <v>368578</v>
      </c>
      <c r="F42" s="44">
        <v>342438</v>
      </c>
      <c r="G42" s="44"/>
      <c r="H42" s="45">
        <v>26140</v>
      </c>
      <c r="I42" s="35"/>
      <c r="J42" s="3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6">
        <f t="shared" si="0"/>
        <v>35783080</v>
      </c>
      <c r="F43" s="44">
        <v>0</v>
      </c>
      <c r="G43" s="44"/>
      <c r="H43" s="45">
        <v>35783080</v>
      </c>
      <c r="I43" s="35"/>
      <c r="J43" s="3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3" t="s">
        <v>1288</v>
      </c>
      <c r="E44" s="48">
        <f>+F44+H44+J44</f>
        <v>4953356177</v>
      </c>
      <c r="F44" s="44">
        <v>4953356177</v>
      </c>
      <c r="G44" s="44"/>
      <c r="H44" s="45">
        <v>0</v>
      </c>
      <c r="I44" s="35"/>
      <c r="J44" s="3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8">
        <v>38</v>
      </c>
      <c r="D45" s="39" t="s">
        <v>1296</v>
      </c>
      <c r="E45" s="48">
        <f>+F45+H45+J45</f>
        <v>1560424400</v>
      </c>
      <c r="F45" s="44"/>
      <c r="G45" s="49"/>
      <c r="H45" s="45"/>
      <c r="I45" s="35"/>
      <c r="J45" s="36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8">
        <v>39</v>
      </c>
      <c r="D46" s="39" t="s">
        <v>1297</v>
      </c>
      <c r="E46" s="48">
        <f>+F46+H46+J46</f>
        <v>300000000</v>
      </c>
      <c r="F46" s="44"/>
      <c r="G46" s="49"/>
      <c r="H46" s="45"/>
      <c r="I46" s="35"/>
      <c r="J46" s="36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79" t="s">
        <v>1259</v>
      </c>
      <c r="D47" s="80"/>
      <c r="E47" s="50">
        <f>SUM(E8:E46)</f>
        <v>6891327085</v>
      </c>
      <c r="F47" s="50">
        <f>SUM(F8:F46)</f>
        <v>4990295561</v>
      </c>
      <c r="G47" s="50">
        <f>SUM(G8:G46)</f>
        <v>0</v>
      </c>
      <c r="H47" s="50">
        <f>SUM(H8:H46)</f>
        <v>40607124</v>
      </c>
      <c r="I47" s="50"/>
      <c r="J47" s="50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C49" s="30"/>
      <c r="D49" s="30"/>
      <c r="E49" s="31"/>
      <c r="F49" s="32"/>
      <c r="G49" s="32"/>
      <c r="H49" s="32"/>
      <c r="I49" s="32"/>
      <c r="J49" s="30"/>
      <c r="L49" s="19"/>
    </row>
    <row r="50" spans="1:12" x14ac:dyDescent="0.3">
      <c r="C50" s="30"/>
      <c r="D50" s="30"/>
      <c r="E50" s="31"/>
      <c r="F50" s="32"/>
      <c r="G50" s="32"/>
      <c r="H50" s="32"/>
      <c r="I50" s="32"/>
      <c r="J50" s="51">
        <v>1860424.4</v>
      </c>
    </row>
    <row r="51" spans="1:12" s="16" customFormat="1" x14ac:dyDescent="0.3">
      <c r="A51" s="17"/>
      <c r="B51" s="17"/>
      <c r="C51" s="30"/>
      <c r="D51" s="30"/>
      <c r="E51" s="31"/>
      <c r="F51" s="32"/>
      <c r="G51" s="32"/>
      <c r="H51" s="32"/>
      <c r="I51" s="32"/>
      <c r="J51" s="30"/>
    </row>
    <row r="52" spans="1:12" s="16" customFormat="1" x14ac:dyDescent="0.3">
      <c r="A52" s="17"/>
      <c r="B52" s="17"/>
      <c r="C52" s="30"/>
      <c r="D52" s="30"/>
      <c r="E52" s="31"/>
      <c r="F52" s="32"/>
      <c r="G52" s="32"/>
      <c r="H52" s="32"/>
      <c r="I52" s="32"/>
      <c r="J52" s="30"/>
    </row>
    <row r="53" spans="1:12" s="16" customFormat="1" x14ac:dyDescent="0.3">
      <c r="A53" s="17"/>
      <c r="B53" s="17"/>
      <c r="C53" s="30"/>
      <c r="D53" s="30"/>
      <c r="E53" s="31"/>
      <c r="F53" s="32"/>
      <c r="G53" s="32"/>
      <c r="H53" s="32"/>
      <c r="I53" s="32"/>
      <c r="J53" s="30"/>
    </row>
    <row r="54" spans="1:12" s="16" customFormat="1" x14ac:dyDescent="0.3">
      <c r="A54" s="17"/>
      <c r="B54" s="17"/>
      <c r="C54" s="30"/>
      <c r="D54" s="30"/>
      <c r="E54" s="31"/>
      <c r="F54" s="32"/>
      <c r="G54" s="32"/>
      <c r="H54" s="32"/>
      <c r="I54" s="32"/>
      <c r="J54" s="30"/>
    </row>
    <row r="55" spans="1:12" s="16" customFormat="1" x14ac:dyDescent="0.3">
      <c r="A55" s="17"/>
      <c r="B55" s="17"/>
      <c r="C55" s="30"/>
      <c r="D55" s="30"/>
      <c r="E55" s="31"/>
      <c r="F55" s="32"/>
      <c r="G55" s="32"/>
      <c r="H55" s="32"/>
      <c r="I55" s="32"/>
      <c r="J55" s="30"/>
    </row>
    <row r="56" spans="1:12" s="16" customFormat="1" x14ac:dyDescent="0.3">
      <c r="A56" s="17"/>
      <c r="B56" s="17"/>
      <c r="C56" s="30"/>
      <c r="D56" s="30"/>
      <c r="E56" s="30"/>
      <c r="F56" s="30"/>
      <c r="G56" s="30"/>
      <c r="H56" s="30"/>
      <c r="I56" s="30"/>
      <c r="J56" s="30"/>
    </row>
    <row r="57" spans="1:12" s="16" customFormat="1" x14ac:dyDescent="0.3">
      <c r="A57" s="17"/>
      <c r="B57" s="17"/>
      <c r="C57" s="30"/>
      <c r="D57" s="30"/>
      <c r="E57" s="30"/>
      <c r="F57" s="30"/>
      <c r="G57" s="30"/>
      <c r="H57" s="30"/>
      <c r="I57" s="30"/>
      <c r="J57" s="30"/>
    </row>
    <row r="58" spans="1:12" s="16" customFormat="1" x14ac:dyDescent="0.3">
      <c r="A58" s="17"/>
      <c r="B58" s="17"/>
      <c r="C58" s="30"/>
      <c r="D58" s="30"/>
      <c r="E58" s="30"/>
      <c r="F58" s="30"/>
      <c r="G58" s="30"/>
      <c r="H58" s="30"/>
      <c r="I58" s="30"/>
      <c r="J58" s="30"/>
    </row>
  </sheetData>
  <autoFilter ref="C7:AF47" xr:uid="{00000000-0009-0000-0000-000000000000}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C2:AF98"/>
  <sheetViews>
    <sheetView tabSelected="1" view="pageBreakPreview" zoomScale="70" zoomScaleNormal="55" zoomScaleSheetLayoutView="70" workbookViewId="0">
      <selection activeCell="H13" sqref="H13"/>
    </sheetView>
  </sheetViews>
  <sheetFormatPr defaultRowHeight="18" x14ac:dyDescent="0.25"/>
  <cols>
    <col min="1" max="1" width="9.140625" style="52"/>
    <col min="2" max="2" width="2.140625" style="52" customWidth="1"/>
    <col min="3" max="3" width="8.5703125" style="55" customWidth="1"/>
    <col min="4" max="4" width="96.7109375" style="55" customWidth="1"/>
    <col min="5" max="5" width="23.42578125" style="55" customWidth="1"/>
    <col min="6" max="8" width="33" style="55" customWidth="1"/>
    <col min="9" max="9" width="38.28515625" style="55" customWidth="1"/>
    <col min="10" max="10" width="3" style="55" customWidth="1"/>
    <col min="11" max="11" width="30.42578125" style="55" customWidth="1"/>
    <col min="12" max="12" width="26.85546875" style="55" customWidth="1"/>
    <col min="13" max="13" width="23.140625" style="55" customWidth="1"/>
    <col min="14" max="14" width="20.140625" style="55" customWidth="1"/>
    <col min="15" max="16" width="30.7109375" style="55" customWidth="1"/>
    <col min="17" max="20" width="15.7109375" style="55" customWidth="1"/>
    <col min="21" max="32" width="9.140625" style="55"/>
    <col min="33" max="16384" width="9.140625" style="52"/>
  </cols>
  <sheetData>
    <row r="2" spans="3:32" ht="96.75" customHeight="1" x14ac:dyDescent="0.25">
      <c r="H2" s="96" t="s">
        <v>1332</v>
      </c>
      <c r="I2" s="96"/>
    </row>
    <row r="3" spans="3:32" ht="11.25" customHeight="1" x14ac:dyDescent="0.25">
      <c r="C3" s="99" t="s">
        <v>1439</v>
      </c>
      <c r="D3" s="99"/>
      <c r="E3" s="99"/>
      <c r="F3" s="99"/>
      <c r="G3" s="99"/>
      <c r="H3" s="99"/>
      <c r="I3" s="99"/>
      <c r="J3" s="53"/>
    </row>
    <row r="4" spans="3:32" ht="26.25" customHeight="1" x14ac:dyDescent="0.25">
      <c r="C4" s="99"/>
      <c r="D4" s="99"/>
      <c r="E4" s="99"/>
      <c r="F4" s="99"/>
      <c r="G4" s="99"/>
      <c r="H4" s="99"/>
      <c r="I4" s="99"/>
      <c r="J4" s="54"/>
    </row>
    <row r="5" spans="3:32" ht="17.25" customHeight="1" x14ac:dyDescent="0.25">
      <c r="I5" s="56" t="s">
        <v>1331</v>
      </c>
      <c r="J5" s="63"/>
    </row>
    <row r="6" spans="3:32" ht="39.75" customHeight="1" x14ac:dyDescent="0.25">
      <c r="C6" s="100" t="s">
        <v>5</v>
      </c>
      <c r="D6" s="103" t="s">
        <v>1328</v>
      </c>
      <c r="E6" s="106" t="s">
        <v>1344</v>
      </c>
      <c r="F6" s="107"/>
      <c r="G6" s="107"/>
      <c r="H6" s="107"/>
      <c r="I6" s="107"/>
      <c r="J6" s="64"/>
      <c r="K6" s="54"/>
      <c r="L6" s="54"/>
      <c r="M6" s="54"/>
    </row>
    <row r="7" spans="3:32" ht="25.5" customHeight="1" x14ac:dyDescent="0.25">
      <c r="C7" s="101"/>
      <c r="D7" s="104"/>
      <c r="E7" s="112" t="s">
        <v>1330</v>
      </c>
      <c r="F7" s="108" t="s">
        <v>0</v>
      </c>
      <c r="G7" s="109"/>
      <c r="H7" s="109"/>
      <c r="I7" s="109"/>
      <c r="J7" s="65"/>
    </row>
    <row r="8" spans="3:32" ht="61.5" customHeight="1" x14ac:dyDescent="0.25">
      <c r="C8" s="101"/>
      <c r="D8" s="104"/>
      <c r="E8" s="113"/>
      <c r="F8" s="110" t="s">
        <v>1</v>
      </c>
      <c r="G8" s="97" t="s">
        <v>1308</v>
      </c>
      <c r="H8" s="97" t="s">
        <v>2</v>
      </c>
      <c r="I8" s="97" t="s">
        <v>1329</v>
      </c>
      <c r="J8" s="64"/>
    </row>
    <row r="9" spans="3:32" ht="27" customHeight="1" x14ac:dyDescent="0.25">
      <c r="C9" s="102"/>
      <c r="D9" s="105"/>
      <c r="E9" s="114"/>
      <c r="F9" s="111"/>
      <c r="G9" s="98"/>
      <c r="H9" s="98"/>
      <c r="I9" s="98"/>
      <c r="J9" s="64"/>
    </row>
    <row r="10" spans="3:32" ht="59.25" customHeight="1" x14ac:dyDescent="0.25">
      <c r="C10" s="133" t="s">
        <v>1330</v>
      </c>
      <c r="D10" s="134"/>
      <c r="E10" s="132"/>
      <c r="F10" s="135">
        <f>SUM(F11:F51)+F52+F61+F69</f>
        <v>8246275941.0630007</v>
      </c>
      <c r="G10" s="135">
        <f t="shared" ref="G10:I10" si="0">SUM(G11:G51)+G52+G61+G69</f>
        <v>2018444790.2640002</v>
      </c>
      <c r="H10" s="135">
        <f t="shared" si="0"/>
        <v>1614887379.71</v>
      </c>
      <c r="I10" s="135">
        <f t="shared" si="0"/>
        <v>0</v>
      </c>
      <c r="J10" s="64"/>
    </row>
    <row r="11" spans="3:32" ht="65.25" customHeight="1" x14ac:dyDescent="0.25">
      <c r="C11" s="136">
        <v>1</v>
      </c>
      <c r="D11" s="137" t="s">
        <v>1334</v>
      </c>
      <c r="E11" s="57">
        <f t="shared" ref="E11:E84" si="1">+F11+H11+I11+G11</f>
        <v>8441277109.7919998</v>
      </c>
      <c r="F11" s="70">
        <v>6778477442.4250002</v>
      </c>
      <c r="G11" s="74">
        <v>1662799667.3670001</v>
      </c>
      <c r="H11" s="77"/>
      <c r="I11" s="58"/>
      <c r="J11" s="66"/>
      <c r="K11" s="60"/>
      <c r="L11" s="60"/>
      <c r="M11" s="67"/>
      <c r="N11" s="67"/>
    </row>
    <row r="12" spans="3:32" ht="65.25" customHeight="1" x14ac:dyDescent="0.25">
      <c r="C12" s="126">
        <f>+C11+1</f>
        <v>2</v>
      </c>
      <c r="D12" s="138" t="s">
        <v>1341</v>
      </c>
      <c r="E12" s="57">
        <f t="shared" si="1"/>
        <v>1697567387.8440001</v>
      </c>
      <c r="F12" s="71">
        <v>1364594534.4130001</v>
      </c>
      <c r="G12" s="75">
        <v>332972853.43099999</v>
      </c>
      <c r="H12" s="78"/>
      <c r="I12" s="58"/>
      <c r="J12" s="66"/>
      <c r="K12" s="60"/>
    </row>
    <row r="13" spans="3:32" s="59" customFormat="1" ht="46.5" customHeight="1" x14ac:dyDescent="0.25">
      <c r="C13" s="126">
        <f t="shared" ref="C13:C39" si="2">+C12+1</f>
        <v>3</v>
      </c>
      <c r="D13" s="138" t="s">
        <v>1335</v>
      </c>
      <c r="E13" s="57">
        <f t="shared" si="1"/>
        <v>5715263</v>
      </c>
      <c r="F13" s="72">
        <v>3795000</v>
      </c>
      <c r="G13" s="58">
        <v>939263</v>
      </c>
      <c r="H13" s="58">
        <v>981000</v>
      </c>
      <c r="I13" s="58"/>
      <c r="J13" s="66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</row>
    <row r="14" spans="3:32" s="59" customFormat="1" ht="84.75" customHeight="1" x14ac:dyDescent="0.25">
      <c r="C14" s="126">
        <f t="shared" si="2"/>
        <v>4</v>
      </c>
      <c r="D14" s="138" t="s">
        <v>1345</v>
      </c>
      <c r="E14" s="57">
        <f t="shared" si="1"/>
        <v>5626380</v>
      </c>
      <c r="F14" s="72"/>
      <c r="G14" s="58"/>
      <c r="H14" s="58">
        <v>5626380</v>
      </c>
      <c r="I14" s="58"/>
      <c r="J14" s="66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</row>
    <row r="15" spans="3:32" s="59" customFormat="1" ht="58.5" customHeight="1" x14ac:dyDescent="0.25">
      <c r="C15" s="126">
        <f t="shared" si="2"/>
        <v>5</v>
      </c>
      <c r="D15" s="138" t="s">
        <v>1346</v>
      </c>
      <c r="E15" s="57">
        <f t="shared" si="1"/>
        <v>6540434</v>
      </c>
      <c r="F15" s="72"/>
      <c r="G15" s="58"/>
      <c r="H15" s="58">
        <v>6540434</v>
      </c>
      <c r="I15" s="58"/>
      <c r="J15" s="66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</row>
    <row r="16" spans="3:32" s="59" customFormat="1" ht="58.5" customHeight="1" x14ac:dyDescent="0.25">
      <c r="C16" s="126">
        <f t="shared" si="2"/>
        <v>6</v>
      </c>
      <c r="D16" s="138" t="s">
        <v>1347</v>
      </c>
      <c r="E16" s="57">
        <f t="shared" si="1"/>
        <v>33076515</v>
      </c>
      <c r="F16" s="72"/>
      <c r="G16" s="58"/>
      <c r="H16" s="58">
        <v>33076515</v>
      </c>
      <c r="I16" s="58"/>
      <c r="J16" s="66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</row>
    <row r="17" spans="3:32" s="59" customFormat="1" ht="58.5" customHeight="1" x14ac:dyDescent="0.25">
      <c r="C17" s="126">
        <f t="shared" si="2"/>
        <v>7</v>
      </c>
      <c r="D17" s="138" t="s">
        <v>1348</v>
      </c>
      <c r="E17" s="57">
        <f t="shared" si="1"/>
        <v>34605000</v>
      </c>
      <c r="F17" s="72"/>
      <c r="G17" s="58"/>
      <c r="H17" s="58">
        <v>34605000</v>
      </c>
      <c r="I17" s="58"/>
      <c r="J17" s="66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</row>
    <row r="18" spans="3:32" s="59" customFormat="1" ht="58.5" customHeight="1" x14ac:dyDescent="0.25">
      <c r="C18" s="126">
        <f t="shared" si="2"/>
        <v>8</v>
      </c>
      <c r="D18" s="138" t="s">
        <v>1349</v>
      </c>
      <c r="E18" s="57">
        <f t="shared" si="1"/>
        <v>75637160</v>
      </c>
      <c r="F18" s="72"/>
      <c r="G18" s="58"/>
      <c r="H18" s="58">
        <v>75637160</v>
      </c>
      <c r="I18" s="58"/>
      <c r="J18" s="66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3:32" s="59" customFormat="1" ht="58.5" customHeight="1" x14ac:dyDescent="0.25">
      <c r="C19" s="126">
        <f>+C18+1</f>
        <v>9</v>
      </c>
      <c r="D19" s="138" t="s">
        <v>1343</v>
      </c>
      <c r="E19" s="57">
        <f t="shared" si="1"/>
        <v>26502621</v>
      </c>
      <c r="F19" s="72"/>
      <c r="G19" s="58"/>
      <c r="H19" s="58">
        <v>26502621</v>
      </c>
      <c r="I19" s="58"/>
      <c r="J19" s="66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</row>
    <row r="20" spans="3:32" s="59" customFormat="1" ht="58.5" customHeight="1" x14ac:dyDescent="0.25">
      <c r="C20" s="126">
        <f t="shared" si="2"/>
        <v>10</v>
      </c>
      <c r="D20" s="138" t="s">
        <v>1309</v>
      </c>
      <c r="E20" s="57">
        <f t="shared" si="1"/>
        <v>3373514</v>
      </c>
      <c r="F20" s="72">
        <v>2360403</v>
      </c>
      <c r="G20" s="58">
        <v>483072</v>
      </c>
      <c r="H20" s="58">
        <v>530039</v>
      </c>
      <c r="I20" s="58"/>
      <c r="J20" s="66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</row>
    <row r="21" spans="3:32" s="59" customFormat="1" ht="58.5" customHeight="1" x14ac:dyDescent="0.25">
      <c r="C21" s="126">
        <f t="shared" si="2"/>
        <v>11</v>
      </c>
      <c r="D21" s="138" t="s">
        <v>1310</v>
      </c>
      <c r="E21" s="57">
        <f t="shared" si="1"/>
        <v>2883243</v>
      </c>
      <c r="F21" s="72">
        <v>2177000</v>
      </c>
      <c r="G21" s="58">
        <v>533835</v>
      </c>
      <c r="H21" s="58">
        <v>172408</v>
      </c>
      <c r="I21" s="58"/>
      <c r="J21" s="66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</row>
    <row r="22" spans="3:32" s="59" customFormat="1" ht="58.5" customHeight="1" x14ac:dyDescent="0.25">
      <c r="C22" s="126">
        <f t="shared" si="2"/>
        <v>12</v>
      </c>
      <c r="D22" s="138" t="s">
        <v>1311</v>
      </c>
      <c r="E22" s="57">
        <f t="shared" si="1"/>
        <v>1881929</v>
      </c>
      <c r="F22" s="72">
        <v>1396000</v>
      </c>
      <c r="G22" s="58">
        <v>341929</v>
      </c>
      <c r="H22" s="58">
        <v>144000</v>
      </c>
      <c r="I22" s="58"/>
      <c r="J22" s="66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</row>
    <row r="23" spans="3:32" s="59" customFormat="1" ht="58.5" customHeight="1" x14ac:dyDescent="0.25">
      <c r="C23" s="126">
        <f t="shared" si="2"/>
        <v>13</v>
      </c>
      <c r="D23" s="138" t="s">
        <v>1312</v>
      </c>
      <c r="E23" s="57">
        <f t="shared" si="1"/>
        <v>1870310</v>
      </c>
      <c r="F23" s="72">
        <v>1358000</v>
      </c>
      <c r="G23" s="58">
        <v>323730</v>
      </c>
      <c r="H23" s="58">
        <v>188580</v>
      </c>
      <c r="I23" s="58"/>
      <c r="J23" s="66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</row>
    <row r="24" spans="3:32" s="59" customFormat="1" ht="58.5" customHeight="1" x14ac:dyDescent="0.25">
      <c r="C24" s="126">
        <f t="shared" si="2"/>
        <v>14</v>
      </c>
      <c r="D24" s="138" t="s">
        <v>1313</v>
      </c>
      <c r="E24" s="57">
        <f t="shared" si="1"/>
        <v>1842710.2</v>
      </c>
      <c r="F24" s="72">
        <v>1215900</v>
      </c>
      <c r="G24" s="58">
        <v>296085.2</v>
      </c>
      <c r="H24" s="58">
        <v>330725</v>
      </c>
      <c r="I24" s="58"/>
      <c r="J24" s="66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</row>
    <row r="25" spans="3:32" s="59" customFormat="1" ht="58.5" customHeight="1" x14ac:dyDescent="0.25">
      <c r="C25" s="126">
        <f t="shared" si="2"/>
        <v>15</v>
      </c>
      <c r="D25" s="138" t="s">
        <v>1314</v>
      </c>
      <c r="E25" s="57">
        <f t="shared" si="1"/>
        <v>2713824</v>
      </c>
      <c r="F25" s="72">
        <v>2031000</v>
      </c>
      <c r="G25" s="58">
        <v>498574</v>
      </c>
      <c r="H25" s="58">
        <v>184250</v>
      </c>
      <c r="I25" s="58"/>
      <c r="J25" s="66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</row>
    <row r="26" spans="3:32" s="59" customFormat="1" ht="58.5" customHeight="1" x14ac:dyDescent="0.25">
      <c r="C26" s="126">
        <f t="shared" si="2"/>
        <v>16</v>
      </c>
      <c r="D26" s="138" t="s">
        <v>1315</v>
      </c>
      <c r="E26" s="57">
        <f t="shared" si="1"/>
        <v>1947438</v>
      </c>
      <c r="F26" s="72">
        <v>1545670</v>
      </c>
      <c r="G26" s="58">
        <v>310030</v>
      </c>
      <c r="H26" s="58">
        <v>91738</v>
      </c>
      <c r="I26" s="58"/>
      <c r="J26" s="66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</row>
    <row r="27" spans="3:32" s="59" customFormat="1" ht="58.5" customHeight="1" x14ac:dyDescent="0.25">
      <c r="C27" s="126">
        <f t="shared" si="2"/>
        <v>17</v>
      </c>
      <c r="D27" s="138" t="s">
        <v>1316</v>
      </c>
      <c r="E27" s="57">
        <f t="shared" si="1"/>
        <v>2022074</v>
      </c>
      <c r="F27" s="72">
        <v>1490000</v>
      </c>
      <c r="G27" s="58">
        <v>370084</v>
      </c>
      <c r="H27" s="58">
        <v>161990</v>
      </c>
      <c r="I27" s="58"/>
      <c r="J27" s="66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</row>
    <row r="28" spans="3:32" s="59" customFormat="1" ht="58.5" customHeight="1" x14ac:dyDescent="0.25">
      <c r="C28" s="126">
        <f t="shared" si="2"/>
        <v>18</v>
      </c>
      <c r="D28" s="138" t="s">
        <v>1317</v>
      </c>
      <c r="E28" s="57">
        <f t="shared" si="1"/>
        <v>3093512</v>
      </c>
      <c r="F28" s="72">
        <v>2413500</v>
      </c>
      <c r="G28" s="58">
        <v>598212</v>
      </c>
      <c r="H28" s="58">
        <v>81800</v>
      </c>
      <c r="I28" s="58"/>
      <c r="J28" s="66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</row>
    <row r="29" spans="3:32" s="59" customFormat="1" ht="58.5" customHeight="1" x14ac:dyDescent="0.25">
      <c r="C29" s="126">
        <f t="shared" si="2"/>
        <v>19</v>
      </c>
      <c r="D29" s="138" t="s">
        <v>1318</v>
      </c>
      <c r="E29" s="57">
        <f t="shared" si="1"/>
        <v>2539339</v>
      </c>
      <c r="F29" s="72">
        <v>1904000</v>
      </c>
      <c r="G29" s="58">
        <v>465539</v>
      </c>
      <c r="H29" s="58">
        <v>169800</v>
      </c>
      <c r="I29" s="58"/>
      <c r="J29" s="66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  <row r="30" spans="3:32" s="59" customFormat="1" ht="47.25" customHeight="1" x14ac:dyDescent="0.25">
      <c r="C30" s="126">
        <f t="shared" si="2"/>
        <v>20</v>
      </c>
      <c r="D30" s="138" t="s">
        <v>1320</v>
      </c>
      <c r="E30" s="57">
        <f t="shared" si="1"/>
        <v>944030</v>
      </c>
      <c r="F30" s="72">
        <v>666000</v>
      </c>
      <c r="G30" s="58">
        <v>164000</v>
      </c>
      <c r="H30" s="58">
        <v>114030</v>
      </c>
      <c r="I30" s="58"/>
      <c r="J30" s="66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3:32" s="59" customFormat="1" ht="47.25" customHeight="1" x14ac:dyDescent="0.25">
      <c r="C31" s="126">
        <f t="shared" si="2"/>
        <v>21</v>
      </c>
      <c r="D31" s="138" t="s">
        <v>1319</v>
      </c>
      <c r="E31" s="57">
        <f t="shared" si="1"/>
        <v>2139709</v>
      </c>
      <c r="F31" s="72">
        <v>1497000</v>
      </c>
      <c r="G31" s="58">
        <v>370509</v>
      </c>
      <c r="H31" s="58">
        <v>272200</v>
      </c>
      <c r="I31" s="58"/>
      <c r="J31" s="66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  <row r="32" spans="3:32" s="59" customFormat="1" ht="58.5" customHeight="1" x14ac:dyDescent="0.25">
      <c r="C32" s="126">
        <f t="shared" si="2"/>
        <v>22</v>
      </c>
      <c r="D32" s="138" t="s">
        <v>1321</v>
      </c>
      <c r="E32" s="57">
        <f t="shared" si="1"/>
        <v>2571398</v>
      </c>
      <c r="F32" s="72">
        <v>1914315</v>
      </c>
      <c r="G32" s="58">
        <v>473793</v>
      </c>
      <c r="H32" s="58">
        <v>183290</v>
      </c>
      <c r="I32" s="58"/>
      <c r="J32" s="66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3:32" s="59" customFormat="1" ht="41.25" customHeight="1" x14ac:dyDescent="0.25">
      <c r="C33" s="126">
        <f t="shared" si="2"/>
        <v>23</v>
      </c>
      <c r="D33" s="138" t="s">
        <v>1322</v>
      </c>
      <c r="E33" s="57">
        <f t="shared" si="1"/>
        <v>1950289</v>
      </c>
      <c r="F33" s="72">
        <v>1415000</v>
      </c>
      <c r="G33" s="58">
        <v>349839</v>
      </c>
      <c r="H33" s="58">
        <v>185450</v>
      </c>
      <c r="I33" s="58"/>
      <c r="J33" s="66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</row>
    <row r="34" spans="3:32" s="59" customFormat="1" ht="41.25" customHeight="1" x14ac:dyDescent="0.25">
      <c r="C34" s="126">
        <f t="shared" si="2"/>
        <v>24</v>
      </c>
      <c r="D34" s="138" t="s">
        <v>1323</v>
      </c>
      <c r="E34" s="57">
        <f t="shared" si="1"/>
        <v>1557389</v>
      </c>
      <c r="F34" s="72">
        <v>1065000</v>
      </c>
      <c r="G34" s="58">
        <v>263589</v>
      </c>
      <c r="H34" s="58">
        <v>228800</v>
      </c>
      <c r="I34" s="58"/>
      <c r="J34" s="66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3:32" s="59" customFormat="1" ht="41.25" customHeight="1" x14ac:dyDescent="0.25">
      <c r="C35" s="126">
        <f>+C34+1</f>
        <v>25</v>
      </c>
      <c r="D35" s="138" t="s">
        <v>1333</v>
      </c>
      <c r="E35" s="57">
        <f t="shared" si="1"/>
        <v>2674000</v>
      </c>
      <c r="F35" s="72">
        <v>2027000</v>
      </c>
      <c r="G35" s="58">
        <v>346000</v>
      </c>
      <c r="H35" s="58">
        <v>301000</v>
      </c>
      <c r="I35" s="58"/>
      <c r="J35" s="66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</row>
    <row r="36" spans="3:32" s="59" customFormat="1" ht="41.25" customHeight="1" x14ac:dyDescent="0.25">
      <c r="C36" s="126">
        <f>+C35+1</f>
        <v>26</v>
      </c>
      <c r="D36" s="138" t="s">
        <v>1324</v>
      </c>
      <c r="E36" s="57">
        <f t="shared" si="1"/>
        <v>221240</v>
      </c>
      <c r="F36" s="72">
        <v>162000</v>
      </c>
      <c r="G36" s="58">
        <v>40110</v>
      </c>
      <c r="H36" s="58">
        <v>19130</v>
      </c>
      <c r="I36" s="58"/>
      <c r="J36" s="66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</row>
    <row r="37" spans="3:32" s="59" customFormat="1" ht="41.25" customHeight="1" x14ac:dyDescent="0.25">
      <c r="C37" s="126">
        <f t="shared" si="2"/>
        <v>27</v>
      </c>
      <c r="D37" s="138" t="s">
        <v>1325</v>
      </c>
      <c r="E37" s="57">
        <f t="shared" si="1"/>
        <v>123000</v>
      </c>
      <c r="F37" s="72">
        <v>80000</v>
      </c>
      <c r="G37" s="58">
        <v>20000</v>
      </c>
      <c r="H37" s="58">
        <v>23000</v>
      </c>
      <c r="I37" s="58"/>
      <c r="J37" s="66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</row>
    <row r="38" spans="3:32" s="59" customFormat="1" ht="41.25" customHeight="1" x14ac:dyDescent="0.25">
      <c r="C38" s="126">
        <f t="shared" si="2"/>
        <v>28</v>
      </c>
      <c r="D38" s="138" t="s">
        <v>1326</v>
      </c>
      <c r="E38" s="57">
        <f t="shared" si="1"/>
        <v>856432.8</v>
      </c>
      <c r="F38" s="72">
        <v>627000</v>
      </c>
      <c r="G38" s="58">
        <v>159637.5</v>
      </c>
      <c r="H38" s="58">
        <v>69795.3</v>
      </c>
      <c r="I38" s="58"/>
      <c r="J38" s="66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</row>
    <row r="39" spans="3:32" s="59" customFormat="1" ht="41.25" customHeight="1" x14ac:dyDescent="0.25">
      <c r="C39" s="126">
        <f t="shared" si="2"/>
        <v>29</v>
      </c>
      <c r="D39" s="138" t="s">
        <v>1260</v>
      </c>
      <c r="E39" s="57">
        <f t="shared" si="1"/>
        <v>964155</v>
      </c>
      <c r="F39" s="72">
        <v>651000</v>
      </c>
      <c r="G39" s="58">
        <v>160875</v>
      </c>
      <c r="H39" s="58">
        <v>152280</v>
      </c>
      <c r="I39" s="58"/>
      <c r="J39" s="66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</row>
    <row r="40" spans="3:32" s="59" customFormat="1" ht="55.5" customHeight="1" x14ac:dyDescent="0.25">
      <c r="C40" s="126">
        <f>+C39+1</f>
        <v>30</v>
      </c>
      <c r="D40" s="138" t="s">
        <v>1262</v>
      </c>
      <c r="E40" s="57">
        <f t="shared" si="1"/>
        <v>2344290</v>
      </c>
      <c r="F40" s="72">
        <v>725000</v>
      </c>
      <c r="G40" s="58">
        <v>182550</v>
      </c>
      <c r="H40" s="58">
        <v>1436740</v>
      </c>
      <c r="I40" s="68"/>
      <c r="J40" s="66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</row>
    <row r="41" spans="3:32" s="59" customFormat="1" ht="41.25" customHeight="1" x14ac:dyDescent="0.25">
      <c r="C41" s="126">
        <f t="shared" ref="C41:C50" si="3">+C40+1</f>
        <v>31</v>
      </c>
      <c r="D41" s="138" t="s">
        <v>1290</v>
      </c>
      <c r="E41" s="57">
        <f t="shared" si="1"/>
        <v>118110</v>
      </c>
      <c r="F41" s="72">
        <v>94500</v>
      </c>
      <c r="G41" s="58">
        <v>23610</v>
      </c>
      <c r="H41" s="58"/>
      <c r="I41" s="58"/>
      <c r="J41" s="66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</row>
    <row r="42" spans="3:32" s="59" customFormat="1" ht="41.25" customHeight="1" x14ac:dyDescent="0.25">
      <c r="C42" s="126">
        <f t="shared" si="3"/>
        <v>32</v>
      </c>
      <c r="D42" s="138" t="s">
        <v>1294</v>
      </c>
      <c r="E42" s="57">
        <f t="shared" si="1"/>
        <v>122466</v>
      </c>
      <c r="F42" s="72">
        <v>98169</v>
      </c>
      <c r="G42" s="58">
        <v>24297</v>
      </c>
      <c r="H42" s="58"/>
      <c r="I42" s="58"/>
      <c r="J42" s="66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</row>
    <row r="43" spans="3:32" s="59" customFormat="1" ht="41.25" customHeight="1" x14ac:dyDescent="0.25">
      <c r="C43" s="126">
        <f t="shared" si="3"/>
        <v>33</v>
      </c>
      <c r="D43" s="139" t="s">
        <v>1265</v>
      </c>
      <c r="E43" s="57">
        <f t="shared" si="1"/>
        <v>60097</v>
      </c>
      <c r="F43" s="72">
        <v>48078</v>
      </c>
      <c r="G43" s="58">
        <v>12019</v>
      </c>
      <c r="H43" s="58"/>
      <c r="I43" s="58"/>
      <c r="J43" s="66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</row>
    <row r="44" spans="3:32" s="59" customFormat="1" ht="41.25" customHeight="1" x14ac:dyDescent="0.25">
      <c r="C44" s="126">
        <f t="shared" si="3"/>
        <v>34</v>
      </c>
      <c r="D44" s="138" t="s">
        <v>1295</v>
      </c>
      <c r="E44" s="57">
        <f t="shared" si="1"/>
        <v>72177</v>
      </c>
      <c r="F44" s="72">
        <v>57353</v>
      </c>
      <c r="G44" s="58">
        <v>14824</v>
      </c>
      <c r="H44" s="58"/>
      <c r="I44" s="58"/>
      <c r="J44" s="66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</row>
    <row r="45" spans="3:32" s="59" customFormat="1" ht="41.25" customHeight="1" x14ac:dyDescent="0.25">
      <c r="C45" s="126">
        <f t="shared" si="3"/>
        <v>35</v>
      </c>
      <c r="D45" s="138" t="s">
        <v>1327</v>
      </c>
      <c r="E45" s="57">
        <f t="shared" si="1"/>
        <v>814963</v>
      </c>
      <c r="F45" s="72">
        <v>498876</v>
      </c>
      <c r="G45" s="58">
        <v>123471</v>
      </c>
      <c r="H45" s="58">
        <v>192616</v>
      </c>
      <c r="I45" s="58"/>
      <c r="J45" s="66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</row>
    <row r="46" spans="3:32" s="59" customFormat="1" ht="41.25" customHeight="1" x14ac:dyDescent="0.25">
      <c r="C46" s="126">
        <f t="shared" si="3"/>
        <v>36</v>
      </c>
      <c r="D46" s="138" t="s">
        <v>1336</v>
      </c>
      <c r="E46" s="57">
        <f t="shared" si="1"/>
        <v>17142933</v>
      </c>
      <c r="F46" s="72">
        <v>12864156</v>
      </c>
      <c r="G46" s="58">
        <v>536226</v>
      </c>
      <c r="H46" s="58">
        <v>3742551</v>
      </c>
      <c r="I46" s="58"/>
      <c r="J46" s="66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47" spans="3:32" s="59" customFormat="1" ht="41.25" customHeight="1" x14ac:dyDescent="0.25">
      <c r="C47" s="126">
        <f t="shared" si="3"/>
        <v>37</v>
      </c>
      <c r="D47" s="138" t="s">
        <v>1342</v>
      </c>
      <c r="E47" s="57">
        <f t="shared" si="1"/>
        <v>374565</v>
      </c>
      <c r="F47" s="72">
        <v>294000</v>
      </c>
      <c r="G47" s="58">
        <v>72765</v>
      </c>
      <c r="H47" s="58">
        <v>7800</v>
      </c>
      <c r="I47" s="58"/>
      <c r="J47" s="66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</row>
    <row r="48" spans="3:32" s="59" customFormat="1" ht="45" customHeight="1" x14ac:dyDescent="0.25">
      <c r="C48" s="126">
        <f t="shared" si="3"/>
        <v>38</v>
      </c>
      <c r="D48" s="138" t="s">
        <v>1337</v>
      </c>
      <c r="E48" s="57">
        <f t="shared" si="1"/>
        <v>1049348</v>
      </c>
      <c r="F48" s="72">
        <v>765410</v>
      </c>
      <c r="G48" s="58">
        <v>189438</v>
      </c>
      <c r="H48" s="58">
        <v>94500</v>
      </c>
      <c r="I48" s="58"/>
      <c r="J48" s="66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</row>
    <row r="49" spans="3:32" s="59" customFormat="1" ht="45.75" customHeight="1" x14ac:dyDescent="0.25">
      <c r="C49" s="126">
        <f>+C48+1</f>
        <v>39</v>
      </c>
      <c r="D49" s="138" t="s">
        <v>1338</v>
      </c>
      <c r="E49" s="57">
        <f t="shared" si="1"/>
        <v>754114</v>
      </c>
      <c r="F49" s="72">
        <v>593113</v>
      </c>
      <c r="G49" s="58">
        <v>156501</v>
      </c>
      <c r="H49" s="58">
        <v>4500</v>
      </c>
      <c r="I49" s="58"/>
      <c r="J49" s="66"/>
      <c r="K49" s="67" t="e">
        <f>+#REF!-H49</f>
        <v>#REF!</v>
      </c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</row>
    <row r="50" spans="3:32" s="59" customFormat="1" ht="48.75" customHeight="1" x14ac:dyDescent="0.25">
      <c r="C50" s="126">
        <f t="shared" si="3"/>
        <v>40</v>
      </c>
      <c r="D50" s="138" t="s">
        <v>1339</v>
      </c>
      <c r="E50" s="57">
        <f t="shared" si="1"/>
        <v>405024</v>
      </c>
      <c r="F50" s="72">
        <v>321000</v>
      </c>
      <c r="G50" s="58">
        <v>79449</v>
      </c>
      <c r="H50" s="58">
        <v>4575</v>
      </c>
      <c r="I50" s="58"/>
      <c r="J50" s="66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</row>
    <row r="51" spans="3:32" s="59" customFormat="1" ht="51.75" customHeight="1" x14ac:dyDescent="0.25">
      <c r="C51" s="126">
        <f>+C50+1</f>
        <v>41</v>
      </c>
      <c r="D51" s="138" t="s">
        <v>1340</v>
      </c>
      <c r="E51" s="57">
        <f t="shared" si="1"/>
        <v>257864</v>
      </c>
      <c r="F51" s="72">
        <v>101400</v>
      </c>
      <c r="G51" s="58">
        <v>25098</v>
      </c>
      <c r="H51" s="58">
        <v>131366</v>
      </c>
      <c r="I51" s="58"/>
      <c r="J51" s="66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</row>
    <row r="52" spans="3:32" s="59" customFormat="1" ht="62.25" customHeight="1" x14ac:dyDescent="0.25">
      <c r="C52" s="126">
        <f t="shared" ref="C52" si="4">+C51+1</f>
        <v>42</v>
      </c>
      <c r="D52" s="138" t="s">
        <v>1358</v>
      </c>
      <c r="E52" s="57">
        <f t="shared" si="1"/>
        <v>1381156649</v>
      </c>
      <c r="F52" s="72"/>
      <c r="G52" s="58"/>
      <c r="H52" s="58">
        <v>1381156649</v>
      </c>
      <c r="I52" s="58"/>
      <c r="J52" s="66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</row>
    <row r="53" spans="3:32" s="59" customFormat="1" ht="59.25" customHeight="1" x14ac:dyDescent="0.25">
      <c r="C53" s="140" t="s">
        <v>1350</v>
      </c>
      <c r="D53" s="141" t="s">
        <v>1359</v>
      </c>
      <c r="E53" s="69">
        <f t="shared" si="1"/>
        <v>1072700491</v>
      </c>
      <c r="F53" s="72"/>
      <c r="G53" s="58"/>
      <c r="H53" s="58">
        <v>1072700491</v>
      </c>
      <c r="I53" s="58"/>
      <c r="J53" s="66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</row>
    <row r="54" spans="3:32" s="59" customFormat="1" ht="72.75" customHeight="1" x14ac:dyDescent="0.25">
      <c r="C54" s="140" t="s">
        <v>1351</v>
      </c>
      <c r="D54" s="141" t="s">
        <v>1360</v>
      </c>
      <c r="E54" s="69">
        <f t="shared" si="1"/>
        <v>73977070</v>
      </c>
      <c r="F54" s="72"/>
      <c r="G54" s="58"/>
      <c r="H54" s="58">
        <v>73977070</v>
      </c>
      <c r="I54" s="58"/>
      <c r="J54" s="66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</row>
    <row r="55" spans="3:32" s="59" customFormat="1" ht="70.5" customHeight="1" x14ac:dyDescent="0.25">
      <c r="C55" s="140" t="s">
        <v>1352</v>
      </c>
      <c r="D55" s="141" t="s">
        <v>1361</v>
      </c>
      <c r="E55" s="69">
        <f t="shared" si="1"/>
        <v>31039500</v>
      </c>
      <c r="F55" s="72"/>
      <c r="G55" s="58"/>
      <c r="H55" s="58">
        <v>31039500</v>
      </c>
      <c r="I55" s="58"/>
      <c r="J55" s="66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</row>
    <row r="56" spans="3:32" s="59" customFormat="1" ht="77.25" customHeight="1" x14ac:dyDescent="0.25">
      <c r="C56" s="140" t="s">
        <v>1353</v>
      </c>
      <c r="D56" s="141" t="s">
        <v>1362</v>
      </c>
      <c r="E56" s="69">
        <f t="shared" si="1"/>
        <v>30000000</v>
      </c>
      <c r="F56" s="72"/>
      <c r="G56" s="58"/>
      <c r="H56" s="58">
        <v>30000000</v>
      </c>
      <c r="I56" s="58"/>
      <c r="J56" s="66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</row>
    <row r="57" spans="3:32" s="59" customFormat="1" ht="59.25" customHeight="1" x14ac:dyDescent="0.25">
      <c r="C57" s="140" t="s">
        <v>1354</v>
      </c>
      <c r="D57" s="141" t="s">
        <v>1363</v>
      </c>
      <c r="E57" s="69">
        <f t="shared" si="1"/>
        <v>31818000</v>
      </c>
      <c r="F57" s="72"/>
      <c r="G57" s="58"/>
      <c r="H57" s="58">
        <v>31818000</v>
      </c>
      <c r="I57" s="58"/>
      <c r="J57" s="66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</row>
    <row r="58" spans="3:32" s="59" customFormat="1" ht="59.25" customHeight="1" x14ac:dyDescent="0.25">
      <c r="C58" s="140" t="s">
        <v>1355</v>
      </c>
      <c r="D58" s="141" t="s">
        <v>1364</v>
      </c>
      <c r="E58" s="69">
        <f t="shared" si="1"/>
        <v>100000000</v>
      </c>
      <c r="F58" s="72"/>
      <c r="G58" s="58"/>
      <c r="H58" s="58">
        <v>100000000</v>
      </c>
      <c r="I58" s="58"/>
      <c r="J58" s="66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</row>
    <row r="59" spans="3:32" s="59" customFormat="1" ht="59.25" customHeight="1" x14ac:dyDescent="0.25">
      <c r="C59" s="140" t="s">
        <v>1356</v>
      </c>
      <c r="D59" s="141" t="s">
        <v>1365</v>
      </c>
      <c r="E59" s="69">
        <f t="shared" si="1"/>
        <v>0</v>
      </c>
      <c r="F59" s="72"/>
      <c r="G59" s="58"/>
      <c r="H59" s="58">
        <v>0</v>
      </c>
      <c r="I59" s="58"/>
      <c r="J59" s="66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</row>
    <row r="60" spans="3:32" s="59" customFormat="1" ht="59.25" customHeight="1" x14ac:dyDescent="0.25">
      <c r="C60" s="140" t="s">
        <v>1357</v>
      </c>
      <c r="D60" s="141" t="s">
        <v>1366</v>
      </c>
      <c r="E60" s="69">
        <f t="shared" si="1"/>
        <v>41621588</v>
      </c>
      <c r="F60" s="72"/>
      <c r="G60" s="58"/>
      <c r="H60" s="58">
        <v>41621588</v>
      </c>
      <c r="I60" s="58"/>
      <c r="J60" s="66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</row>
    <row r="61" spans="3:32" s="59" customFormat="1" ht="59.25" customHeight="1" x14ac:dyDescent="0.25">
      <c r="C61" s="126">
        <v>43</v>
      </c>
      <c r="D61" s="138" t="s">
        <v>1367</v>
      </c>
      <c r="E61" s="69">
        <f t="shared" si="1"/>
        <v>17922003.300000001</v>
      </c>
      <c r="F61" s="72">
        <v>11263810</v>
      </c>
      <c r="G61" s="58">
        <v>2599117.7999999998</v>
      </c>
      <c r="H61" s="58">
        <v>4059075.5</v>
      </c>
      <c r="I61" s="58"/>
      <c r="J61" s="66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</row>
    <row r="62" spans="3:32" s="59" customFormat="1" ht="59.25" customHeight="1" x14ac:dyDescent="0.25">
      <c r="C62" s="127" t="s">
        <v>1368</v>
      </c>
      <c r="D62" s="138" t="s">
        <v>1375</v>
      </c>
      <c r="E62" s="69">
        <f t="shared" si="1"/>
        <v>2352451</v>
      </c>
      <c r="F62" s="72">
        <v>984003</v>
      </c>
      <c r="G62" s="58">
        <v>246000</v>
      </c>
      <c r="H62" s="58">
        <v>1122448</v>
      </c>
      <c r="I62" s="58"/>
      <c r="J62" s="66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</row>
    <row r="63" spans="3:32" s="59" customFormat="1" ht="59.25" customHeight="1" x14ac:dyDescent="0.25">
      <c r="C63" s="127" t="s">
        <v>1369</v>
      </c>
      <c r="D63" s="138" t="s">
        <v>1376</v>
      </c>
      <c r="E63" s="69">
        <f t="shared" si="1"/>
        <v>973300</v>
      </c>
      <c r="F63" s="72">
        <v>661357</v>
      </c>
      <c r="G63" s="58">
        <v>98533</v>
      </c>
      <c r="H63" s="58">
        <v>213410</v>
      </c>
      <c r="I63" s="58"/>
      <c r="J63" s="66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</row>
    <row r="64" spans="3:32" s="59" customFormat="1" ht="59.25" customHeight="1" x14ac:dyDescent="0.25">
      <c r="C64" s="127" t="s">
        <v>1370</v>
      </c>
      <c r="D64" s="138" t="s">
        <v>1377</v>
      </c>
      <c r="E64" s="69">
        <f t="shared" si="1"/>
        <v>3864092</v>
      </c>
      <c r="F64" s="72">
        <v>2713778</v>
      </c>
      <c r="G64" s="58">
        <v>542204</v>
      </c>
      <c r="H64" s="58">
        <v>608110</v>
      </c>
      <c r="I64" s="58"/>
      <c r="J64" s="66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</row>
    <row r="65" spans="3:32" s="59" customFormat="1" ht="59.25" customHeight="1" x14ac:dyDescent="0.25">
      <c r="C65" s="127" t="s">
        <v>1371</v>
      </c>
      <c r="D65" s="138" t="s">
        <v>1378</v>
      </c>
      <c r="E65" s="69">
        <f t="shared" si="1"/>
        <v>2599257</v>
      </c>
      <c r="F65" s="72">
        <v>1727961</v>
      </c>
      <c r="G65" s="58">
        <v>435775</v>
      </c>
      <c r="H65" s="58">
        <v>435521</v>
      </c>
      <c r="I65" s="58"/>
      <c r="J65" s="66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</row>
    <row r="66" spans="3:32" s="59" customFormat="1" ht="59.25" customHeight="1" x14ac:dyDescent="0.25">
      <c r="C66" s="127" t="s">
        <v>1372</v>
      </c>
      <c r="D66" s="138" t="s">
        <v>1379</v>
      </c>
      <c r="E66" s="69">
        <f t="shared" si="1"/>
        <v>3150310</v>
      </c>
      <c r="F66" s="72">
        <v>1901436</v>
      </c>
      <c r="G66" s="58">
        <v>457110</v>
      </c>
      <c r="H66" s="58">
        <v>791764</v>
      </c>
      <c r="I66" s="58"/>
      <c r="J66" s="66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</row>
    <row r="67" spans="3:32" s="59" customFormat="1" ht="59.25" customHeight="1" x14ac:dyDescent="0.25">
      <c r="C67" s="127" t="s">
        <v>1373</v>
      </c>
      <c r="D67" s="138" t="s">
        <v>1380</v>
      </c>
      <c r="E67" s="69">
        <f t="shared" si="1"/>
        <v>2672364</v>
      </c>
      <c r="F67" s="72">
        <v>1708867</v>
      </c>
      <c r="G67" s="58">
        <v>428637</v>
      </c>
      <c r="H67" s="58">
        <v>534860</v>
      </c>
      <c r="I67" s="58"/>
      <c r="J67" s="66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</row>
    <row r="68" spans="3:32" s="59" customFormat="1" ht="63" customHeight="1" x14ac:dyDescent="0.25">
      <c r="C68" s="127" t="s">
        <v>1374</v>
      </c>
      <c r="D68" s="138" t="s">
        <v>1381</v>
      </c>
      <c r="E68" s="69">
        <f t="shared" si="1"/>
        <v>2310229.2999999998</v>
      </c>
      <c r="F68" s="72">
        <v>1566408</v>
      </c>
      <c r="G68" s="58">
        <v>390858.8</v>
      </c>
      <c r="H68" s="58">
        <v>352962.5</v>
      </c>
      <c r="I68" s="58"/>
      <c r="J68" s="66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</row>
    <row r="69" spans="3:32" s="59" customFormat="1" ht="63" customHeight="1" x14ac:dyDescent="0.25">
      <c r="C69" s="128">
        <v>44</v>
      </c>
      <c r="D69" s="142" t="s">
        <v>1382</v>
      </c>
      <c r="E69" s="69">
        <f t="shared" si="1"/>
        <v>92296101.100999996</v>
      </c>
      <c r="F69" s="124">
        <v>43688311.225000001</v>
      </c>
      <c r="G69" s="125">
        <v>11124197.966</v>
      </c>
      <c r="H69" s="125">
        <v>37483591.909999996</v>
      </c>
      <c r="I69" s="125"/>
      <c r="J69" s="66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</row>
    <row r="70" spans="3:32" s="59" customFormat="1" ht="63" customHeight="1" x14ac:dyDescent="0.25">
      <c r="C70" s="129" t="s">
        <v>1383</v>
      </c>
      <c r="D70" s="130" t="s">
        <v>1393</v>
      </c>
      <c r="E70" s="69">
        <f t="shared" si="1"/>
        <v>1026955</v>
      </c>
      <c r="F70" s="124">
        <v>640000</v>
      </c>
      <c r="G70" s="125">
        <v>160000</v>
      </c>
      <c r="H70" s="125">
        <v>226955</v>
      </c>
      <c r="I70" s="125"/>
      <c r="J70" s="66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</row>
    <row r="71" spans="3:32" s="59" customFormat="1" ht="63" customHeight="1" x14ac:dyDescent="0.25">
      <c r="C71" s="127" t="s">
        <v>1384</v>
      </c>
      <c r="D71" s="138" t="s">
        <v>1394</v>
      </c>
      <c r="E71" s="69">
        <f t="shared" si="1"/>
        <v>4659361</v>
      </c>
      <c r="F71" s="124">
        <v>1469490</v>
      </c>
      <c r="G71" s="125">
        <v>436622.5</v>
      </c>
      <c r="H71" s="125">
        <v>2753248.5</v>
      </c>
      <c r="I71" s="125"/>
      <c r="J71" s="66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</row>
    <row r="72" spans="3:32" s="59" customFormat="1" ht="63" customHeight="1" x14ac:dyDescent="0.25">
      <c r="C72" s="127" t="s">
        <v>1385</v>
      </c>
      <c r="D72" s="138" t="s">
        <v>1395</v>
      </c>
      <c r="E72" s="69">
        <f t="shared" si="1"/>
        <v>3835516</v>
      </c>
      <c r="F72" s="124">
        <v>1889874</v>
      </c>
      <c r="G72" s="125">
        <v>472200</v>
      </c>
      <c r="H72" s="125">
        <v>1473442</v>
      </c>
      <c r="I72" s="125"/>
      <c r="J72" s="66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</row>
    <row r="73" spans="3:32" s="59" customFormat="1" ht="63" customHeight="1" x14ac:dyDescent="0.25">
      <c r="C73" s="127" t="s">
        <v>1386</v>
      </c>
      <c r="D73" s="138" t="s">
        <v>1396</v>
      </c>
      <c r="E73" s="69">
        <f t="shared" si="1"/>
        <v>3877768.6009999998</v>
      </c>
      <c r="F73" s="124">
        <v>1777542.5009999999</v>
      </c>
      <c r="G73" s="125">
        <v>444375</v>
      </c>
      <c r="H73" s="125">
        <v>1655851.1</v>
      </c>
      <c r="I73" s="125"/>
      <c r="J73" s="66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</row>
    <row r="74" spans="3:32" s="59" customFormat="1" ht="63" customHeight="1" x14ac:dyDescent="0.25">
      <c r="C74" s="127" t="s">
        <v>1387</v>
      </c>
      <c r="D74" s="138" t="s">
        <v>1397</v>
      </c>
      <c r="E74" s="69">
        <f t="shared" si="1"/>
        <v>3690094</v>
      </c>
      <c r="F74" s="124">
        <v>1785000</v>
      </c>
      <c r="G74" s="125">
        <v>446253</v>
      </c>
      <c r="H74" s="125">
        <v>1458841</v>
      </c>
      <c r="I74" s="125"/>
      <c r="J74" s="66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3:32" s="59" customFormat="1" ht="63" customHeight="1" x14ac:dyDescent="0.25">
      <c r="C75" s="127" t="s">
        <v>1388</v>
      </c>
      <c r="D75" s="138" t="s">
        <v>1398</v>
      </c>
      <c r="E75" s="69">
        <f t="shared" si="1"/>
        <v>3912047</v>
      </c>
      <c r="F75" s="124">
        <v>1830000</v>
      </c>
      <c r="G75" s="125">
        <v>461500</v>
      </c>
      <c r="H75" s="125">
        <v>1620547</v>
      </c>
      <c r="I75" s="125"/>
      <c r="J75" s="66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3:32" s="59" customFormat="1" ht="63" customHeight="1" x14ac:dyDescent="0.25">
      <c r="C76" s="127" t="s">
        <v>1389</v>
      </c>
      <c r="D76" s="138" t="s">
        <v>1399</v>
      </c>
      <c r="E76" s="69">
        <f t="shared" si="1"/>
        <v>3747777</v>
      </c>
      <c r="F76" s="124">
        <v>1792524</v>
      </c>
      <c r="G76" s="125">
        <v>455631</v>
      </c>
      <c r="H76" s="125">
        <v>1499622</v>
      </c>
      <c r="I76" s="125"/>
      <c r="J76" s="66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3:32" s="59" customFormat="1" ht="63" customHeight="1" x14ac:dyDescent="0.25">
      <c r="C77" s="127" t="s">
        <v>1390</v>
      </c>
      <c r="D77" s="138" t="s">
        <v>1400</v>
      </c>
      <c r="E77" s="69">
        <f t="shared" si="1"/>
        <v>3618192</v>
      </c>
      <c r="F77" s="124">
        <v>1650000</v>
      </c>
      <c r="G77" s="125">
        <v>416600</v>
      </c>
      <c r="H77" s="125">
        <v>1551592</v>
      </c>
      <c r="I77" s="125"/>
      <c r="J77" s="66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3:32" s="59" customFormat="1" ht="63" customHeight="1" x14ac:dyDescent="0.25">
      <c r="C78" s="127" t="s">
        <v>1391</v>
      </c>
      <c r="D78" s="138" t="s">
        <v>1401</v>
      </c>
      <c r="E78" s="69">
        <f t="shared" si="1"/>
        <v>3936806</v>
      </c>
      <c r="F78" s="124">
        <v>1767699</v>
      </c>
      <c r="G78" s="125">
        <v>441924</v>
      </c>
      <c r="H78" s="125">
        <v>1727183</v>
      </c>
      <c r="I78" s="125"/>
      <c r="J78" s="66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3:32" s="59" customFormat="1" ht="63" customHeight="1" x14ac:dyDescent="0.25">
      <c r="C79" s="127" t="s">
        <v>1392</v>
      </c>
      <c r="D79" s="138" t="s">
        <v>1402</v>
      </c>
      <c r="E79" s="69">
        <f t="shared" si="1"/>
        <v>4132784</v>
      </c>
      <c r="F79" s="124">
        <v>1913646</v>
      </c>
      <c r="G79" s="125">
        <v>487413</v>
      </c>
      <c r="H79" s="125">
        <v>1731725</v>
      </c>
      <c r="I79" s="125"/>
      <c r="J79" s="66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3:32" s="59" customFormat="1" ht="63" customHeight="1" x14ac:dyDescent="0.25">
      <c r="C80" s="127" t="s">
        <v>1403</v>
      </c>
      <c r="D80" s="138" t="s">
        <v>1408</v>
      </c>
      <c r="E80" s="69">
        <f t="shared" si="1"/>
        <v>3723383</v>
      </c>
      <c r="F80" s="124">
        <v>1620000</v>
      </c>
      <c r="G80" s="125">
        <v>412500</v>
      </c>
      <c r="H80" s="125">
        <v>1690883</v>
      </c>
      <c r="I80" s="125"/>
      <c r="J80" s="66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3:32" s="59" customFormat="1" ht="63" customHeight="1" x14ac:dyDescent="0.25">
      <c r="C81" s="127" t="s">
        <v>1404</v>
      </c>
      <c r="D81" s="138" t="s">
        <v>1409</v>
      </c>
      <c r="E81" s="69">
        <f t="shared" si="1"/>
        <v>3628211</v>
      </c>
      <c r="F81" s="124">
        <v>1742244</v>
      </c>
      <c r="G81" s="125">
        <v>439561</v>
      </c>
      <c r="H81" s="125">
        <v>1446406</v>
      </c>
      <c r="I81" s="125"/>
      <c r="J81" s="66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3:32" s="59" customFormat="1" ht="63" customHeight="1" x14ac:dyDescent="0.25">
      <c r="C82" s="127" t="s">
        <v>1405</v>
      </c>
      <c r="D82" s="138" t="s">
        <v>1410</v>
      </c>
      <c r="E82" s="69">
        <f t="shared" si="1"/>
        <v>4009060</v>
      </c>
      <c r="F82" s="124">
        <v>1962129</v>
      </c>
      <c r="G82" s="125">
        <v>494730</v>
      </c>
      <c r="H82" s="125">
        <v>1552201</v>
      </c>
      <c r="I82" s="125"/>
      <c r="J82" s="66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3:32" s="59" customFormat="1" ht="63" customHeight="1" x14ac:dyDescent="0.25">
      <c r="C83" s="127" t="s">
        <v>1406</v>
      </c>
      <c r="D83" s="138" t="s">
        <v>1411</v>
      </c>
      <c r="E83" s="69">
        <f t="shared" si="1"/>
        <v>3846433</v>
      </c>
      <c r="F83" s="124">
        <v>1719888</v>
      </c>
      <c r="G83" s="125">
        <v>434742</v>
      </c>
      <c r="H83" s="125">
        <v>1691803</v>
      </c>
      <c r="I83" s="125"/>
      <c r="J83" s="66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3:32" s="59" customFormat="1" ht="63" customHeight="1" x14ac:dyDescent="0.25">
      <c r="C84" s="127" t="s">
        <v>1407</v>
      </c>
      <c r="D84" s="138" t="s">
        <v>1412</v>
      </c>
      <c r="E84" s="69">
        <f t="shared" si="1"/>
        <v>3948904</v>
      </c>
      <c r="F84" s="124">
        <v>1756416</v>
      </c>
      <c r="G84" s="125">
        <v>443004</v>
      </c>
      <c r="H84" s="125">
        <v>1749484</v>
      </c>
      <c r="I84" s="125"/>
      <c r="J84" s="66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3:32" s="59" customFormat="1" ht="63" customHeight="1" x14ac:dyDescent="0.25">
      <c r="C85" s="127" t="s">
        <v>1413</v>
      </c>
      <c r="D85" s="138" t="s">
        <v>1418</v>
      </c>
      <c r="E85" s="69"/>
      <c r="F85" s="124">
        <v>3100000</v>
      </c>
      <c r="G85" s="125">
        <v>781550</v>
      </c>
      <c r="H85" s="125">
        <v>1789467</v>
      </c>
      <c r="I85" s="125"/>
      <c r="J85" s="66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</row>
    <row r="86" spans="3:32" s="59" customFormat="1" ht="63" customHeight="1" x14ac:dyDescent="0.25">
      <c r="C86" s="127" t="s">
        <v>1414</v>
      </c>
      <c r="D86" s="138" t="s">
        <v>1419</v>
      </c>
      <c r="E86" s="69"/>
      <c r="F86" s="124">
        <v>3075000</v>
      </c>
      <c r="G86" s="125">
        <v>768750</v>
      </c>
      <c r="H86" s="125">
        <v>2992830</v>
      </c>
      <c r="I86" s="125"/>
      <c r="J86" s="66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</row>
    <row r="87" spans="3:32" s="59" customFormat="1" ht="63" customHeight="1" x14ac:dyDescent="0.25">
      <c r="C87" s="127" t="s">
        <v>1415</v>
      </c>
      <c r="D87" s="138" t="s">
        <v>1420</v>
      </c>
      <c r="E87" s="69"/>
      <c r="F87" s="124">
        <v>1110000</v>
      </c>
      <c r="G87" s="125">
        <v>277500</v>
      </c>
      <c r="H87" s="125">
        <v>919380</v>
      </c>
      <c r="I87" s="125"/>
      <c r="J87" s="66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</row>
    <row r="88" spans="3:32" s="59" customFormat="1" ht="63" customHeight="1" x14ac:dyDescent="0.25">
      <c r="C88" s="127" t="s">
        <v>1416</v>
      </c>
      <c r="D88" s="138" t="s">
        <v>1421</v>
      </c>
      <c r="E88" s="69"/>
      <c r="F88" s="124">
        <v>1206000</v>
      </c>
      <c r="G88" s="125">
        <v>301500</v>
      </c>
      <c r="H88" s="125">
        <v>809535</v>
      </c>
      <c r="I88" s="125"/>
      <c r="J88" s="66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</row>
    <row r="89" spans="3:32" s="59" customFormat="1" ht="63" customHeight="1" x14ac:dyDescent="0.25">
      <c r="C89" s="127" t="s">
        <v>1417</v>
      </c>
      <c r="D89" s="138" t="s">
        <v>1422</v>
      </c>
      <c r="E89" s="69"/>
      <c r="F89" s="124">
        <v>930000</v>
      </c>
      <c r="G89" s="125">
        <v>232500</v>
      </c>
      <c r="H89" s="125">
        <v>556700</v>
      </c>
      <c r="I89" s="125"/>
      <c r="J89" s="66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</row>
    <row r="90" spans="3:32" s="59" customFormat="1" ht="63" customHeight="1" x14ac:dyDescent="0.25">
      <c r="C90" s="127" t="s">
        <v>1423</v>
      </c>
      <c r="D90" s="138" t="s">
        <v>1431</v>
      </c>
      <c r="E90" s="69"/>
      <c r="F90" s="124">
        <v>931782.72400000005</v>
      </c>
      <c r="G90" s="125">
        <v>293161.96600000001</v>
      </c>
      <c r="H90" s="125">
        <v>772470.31</v>
      </c>
      <c r="I90" s="125"/>
      <c r="J90" s="66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</row>
    <row r="91" spans="3:32" s="59" customFormat="1" ht="63" customHeight="1" x14ac:dyDescent="0.25">
      <c r="C91" s="127" t="s">
        <v>1424</v>
      </c>
      <c r="D91" s="138" t="s">
        <v>1432</v>
      </c>
      <c r="E91" s="69"/>
      <c r="F91" s="124">
        <v>1374246</v>
      </c>
      <c r="G91" s="125">
        <v>344773</v>
      </c>
      <c r="H91" s="125">
        <v>1077347</v>
      </c>
      <c r="I91" s="125"/>
      <c r="J91" s="66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</row>
    <row r="92" spans="3:32" s="59" customFormat="1" ht="63" customHeight="1" x14ac:dyDescent="0.25">
      <c r="C92" s="127" t="s">
        <v>1425</v>
      </c>
      <c r="D92" s="138" t="s">
        <v>1433</v>
      </c>
      <c r="E92" s="69"/>
      <c r="F92" s="124">
        <v>1176000</v>
      </c>
      <c r="G92" s="125">
        <v>296700</v>
      </c>
      <c r="H92" s="125">
        <v>599809</v>
      </c>
      <c r="I92" s="125"/>
      <c r="J92" s="66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</row>
    <row r="93" spans="3:32" s="59" customFormat="1" ht="63" customHeight="1" x14ac:dyDescent="0.25">
      <c r="C93" s="127" t="s">
        <v>1426</v>
      </c>
      <c r="D93" s="138" t="s">
        <v>1434</v>
      </c>
      <c r="E93" s="69"/>
      <c r="F93" s="124">
        <v>1547700</v>
      </c>
      <c r="G93" s="125">
        <v>395100</v>
      </c>
      <c r="H93" s="125">
        <v>908829</v>
      </c>
      <c r="I93" s="125"/>
      <c r="J93" s="66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</row>
    <row r="94" spans="3:32" s="59" customFormat="1" ht="63" customHeight="1" x14ac:dyDescent="0.25">
      <c r="C94" s="127" t="s">
        <v>1427</v>
      </c>
      <c r="D94" s="138" t="s">
        <v>1435</v>
      </c>
      <c r="E94" s="69"/>
      <c r="F94" s="124">
        <v>1230000</v>
      </c>
      <c r="G94" s="125">
        <v>307500</v>
      </c>
      <c r="H94" s="125">
        <v>684870</v>
      </c>
      <c r="I94" s="125"/>
      <c r="J94" s="66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</row>
    <row r="95" spans="3:32" s="59" customFormat="1" ht="63" customHeight="1" x14ac:dyDescent="0.25">
      <c r="C95" s="127" t="s">
        <v>1428</v>
      </c>
      <c r="D95" s="138" t="s">
        <v>1436</v>
      </c>
      <c r="E95" s="69"/>
      <c r="F95" s="124">
        <v>971500</v>
      </c>
      <c r="G95" s="125">
        <v>245000</v>
      </c>
      <c r="H95" s="125">
        <v>1262810</v>
      </c>
      <c r="I95" s="125"/>
      <c r="J95" s="66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</row>
    <row r="96" spans="3:32" s="59" customFormat="1" ht="63" customHeight="1" x14ac:dyDescent="0.25">
      <c r="C96" s="127" t="s">
        <v>1429</v>
      </c>
      <c r="D96" s="138" t="s">
        <v>1437</v>
      </c>
      <c r="E96" s="69"/>
      <c r="F96" s="124">
        <v>1256490</v>
      </c>
      <c r="G96" s="125">
        <v>317322.5</v>
      </c>
      <c r="H96" s="125">
        <v>1114928</v>
      </c>
      <c r="I96" s="125"/>
      <c r="J96" s="66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</row>
    <row r="97" spans="3:32" s="59" customFormat="1" ht="63" customHeight="1" x14ac:dyDescent="0.25">
      <c r="C97" s="128" t="s">
        <v>1430</v>
      </c>
      <c r="D97" s="131" t="s">
        <v>1438</v>
      </c>
      <c r="E97" s="143"/>
      <c r="F97" s="73">
        <v>463140</v>
      </c>
      <c r="G97" s="76">
        <v>115785</v>
      </c>
      <c r="H97" s="76">
        <v>164833</v>
      </c>
      <c r="I97" s="76"/>
      <c r="J97" s="66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</row>
    <row r="98" spans="3:32" ht="38.25" customHeight="1" x14ac:dyDescent="0.25">
      <c r="C98" s="61"/>
      <c r="D98" s="95"/>
      <c r="E98" s="95"/>
      <c r="F98" s="95"/>
      <c r="G98" s="95"/>
      <c r="H98" s="95"/>
      <c r="I98" s="61"/>
      <c r="J98" s="62"/>
    </row>
  </sheetData>
  <mergeCells count="13">
    <mergeCell ref="D98:H98"/>
    <mergeCell ref="H2:I2"/>
    <mergeCell ref="G8:G9"/>
    <mergeCell ref="H8:H9"/>
    <mergeCell ref="I8:I9"/>
    <mergeCell ref="C6:C9"/>
    <mergeCell ref="D6:D9"/>
    <mergeCell ref="E6:I6"/>
    <mergeCell ref="F7:I7"/>
    <mergeCell ref="F8:F9"/>
    <mergeCell ref="E7:E9"/>
    <mergeCell ref="C3:I4"/>
    <mergeCell ref="C10:D10"/>
  </mergeCells>
  <printOptions horizontalCentered="1"/>
  <pageMargins left="0.19685039370078741" right="0.19685039370078741" top="0.59055118110236227" bottom="0" header="0" footer="0"/>
  <pageSetup paperSize="9" scale="1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15" t="s">
        <v>164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</row>
    <row r="2" spans="1:30" x14ac:dyDescent="0.25">
      <c r="A2" s="116" t="s">
        <v>165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7" t="s">
        <v>166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4" spans="1:30" x14ac:dyDescent="0.25">
      <c r="A4" s="118" t="s">
        <v>167</v>
      </c>
      <c r="B4" s="118" t="s">
        <v>168</v>
      </c>
      <c r="C4" s="1"/>
      <c r="D4" s="1"/>
      <c r="E4" s="1"/>
      <c r="F4" s="118" t="s">
        <v>169</v>
      </c>
      <c r="G4" s="118" t="s">
        <v>170</v>
      </c>
      <c r="H4" s="118" t="s">
        <v>171</v>
      </c>
      <c r="I4" s="118" t="s">
        <v>172</v>
      </c>
      <c r="J4" s="118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21" t="s">
        <v>178</v>
      </c>
      <c r="P4" s="122"/>
      <c r="Q4" s="123"/>
      <c r="R4" s="118" t="s">
        <v>179</v>
      </c>
      <c r="S4" s="121" t="s">
        <v>180</v>
      </c>
      <c r="T4" s="122"/>
      <c r="U4" s="123"/>
      <c r="V4" s="118" t="s">
        <v>181</v>
      </c>
      <c r="W4" s="118" t="s">
        <v>182</v>
      </c>
      <c r="X4" s="121" t="s">
        <v>183</v>
      </c>
      <c r="Y4" s="123"/>
      <c r="Z4" s="118" t="s">
        <v>184</v>
      </c>
      <c r="AA4" s="118" t="s">
        <v>185</v>
      </c>
      <c r="AB4" s="118" t="s">
        <v>186</v>
      </c>
      <c r="AC4" s="118" t="s">
        <v>187</v>
      </c>
      <c r="AD4" s="118" t="s">
        <v>188</v>
      </c>
    </row>
    <row r="5" spans="1:30" x14ac:dyDescent="0.25">
      <c r="A5" s="119"/>
      <c r="B5" s="119"/>
      <c r="C5" s="3"/>
      <c r="D5" s="3"/>
      <c r="E5" s="3"/>
      <c r="F5" s="119"/>
      <c r="G5" s="119"/>
      <c r="H5" s="119"/>
      <c r="I5" s="119"/>
      <c r="J5" s="119"/>
      <c r="K5" s="3" t="s">
        <v>189</v>
      </c>
      <c r="L5" s="4" t="s">
        <v>189</v>
      </c>
      <c r="M5" s="3" t="s">
        <v>189</v>
      </c>
      <c r="N5" s="3" t="s">
        <v>189</v>
      </c>
      <c r="O5" s="118">
        <f>+SUBTOTAL(9,O10:O152)/1000</f>
        <v>139140.95300000001</v>
      </c>
      <c r="P5" s="118" t="s">
        <v>190</v>
      </c>
      <c r="Q5" s="118" t="s">
        <v>191</v>
      </c>
      <c r="R5" s="119"/>
      <c r="S5" s="118" t="s">
        <v>192</v>
      </c>
      <c r="T5" s="1" t="s">
        <v>193</v>
      </c>
      <c r="U5" s="118" t="s">
        <v>194</v>
      </c>
      <c r="V5" s="119"/>
      <c r="W5" s="119"/>
      <c r="X5" s="118" t="s">
        <v>195</v>
      </c>
      <c r="Y5" s="118" t="s">
        <v>196</v>
      </c>
      <c r="Z5" s="119"/>
      <c r="AA5" s="119"/>
      <c r="AB5" s="119"/>
      <c r="AC5" s="119"/>
      <c r="AD5" s="119"/>
    </row>
    <row r="6" spans="1:30" x14ac:dyDescent="0.25">
      <c r="A6" s="119"/>
      <c r="B6" s="119"/>
      <c r="C6" s="3"/>
      <c r="D6" s="3"/>
      <c r="E6" s="3"/>
      <c r="F6" s="119"/>
      <c r="G6" s="119"/>
      <c r="H6" s="119"/>
      <c r="I6" s="119"/>
      <c r="J6" s="119"/>
      <c r="K6" s="3"/>
      <c r="L6" s="4"/>
      <c r="M6" s="3"/>
      <c r="N6" s="3"/>
      <c r="O6" s="119"/>
      <c r="P6" s="119"/>
      <c r="Q6" s="119"/>
      <c r="R6" s="119"/>
      <c r="S6" s="119"/>
      <c r="T6" s="3" t="s">
        <v>197</v>
      </c>
      <c r="U6" s="119"/>
      <c r="V6" s="119"/>
      <c r="W6" s="119"/>
      <c r="X6" s="119"/>
      <c r="Y6" s="119"/>
      <c r="Z6" s="119"/>
      <c r="AA6" s="119"/>
      <c r="AB6" s="119"/>
      <c r="AC6" s="119"/>
      <c r="AD6" s="119"/>
    </row>
    <row r="7" spans="1:30" x14ac:dyDescent="0.25">
      <c r="A7" s="119"/>
      <c r="B7" s="119"/>
      <c r="C7" s="3"/>
      <c r="D7" s="3"/>
      <c r="E7" s="3"/>
      <c r="F7" s="119"/>
      <c r="G7" s="119"/>
      <c r="H7" s="119"/>
      <c r="I7" s="119"/>
      <c r="J7" s="119"/>
      <c r="K7" s="3"/>
      <c r="L7" s="4"/>
      <c r="M7" s="3"/>
      <c r="N7" s="3"/>
      <c r="O7" s="119"/>
      <c r="P7" s="119"/>
      <c r="Q7" s="119"/>
      <c r="R7" s="119"/>
      <c r="S7" s="119"/>
      <c r="T7" s="3" t="s">
        <v>198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</row>
    <row r="8" spans="1:30" x14ac:dyDescent="0.25">
      <c r="A8" s="120"/>
      <c r="B8" s="120"/>
      <c r="C8" s="5"/>
      <c r="D8" s="5"/>
      <c r="E8" s="5"/>
      <c r="F8" s="120"/>
      <c r="G8" s="120"/>
      <c r="H8" s="120"/>
      <c r="I8" s="120"/>
      <c r="J8" s="120"/>
      <c r="K8" s="5"/>
      <c r="L8" s="6"/>
      <c r="M8" s="5"/>
      <c r="N8" s="5"/>
      <c r="O8" s="120"/>
      <c r="P8" s="120"/>
      <c r="Q8" s="120"/>
      <c r="R8" s="120"/>
      <c r="S8" s="120"/>
      <c r="T8" s="5" t="s">
        <v>199</v>
      </c>
      <c r="U8" s="120"/>
      <c r="V8" s="120"/>
      <c r="W8" s="120"/>
      <c r="X8" s="120"/>
      <c r="Y8" s="120"/>
      <c r="Z8" s="120"/>
      <c r="AA8" s="120"/>
      <c r="AB8" s="120"/>
      <c r="AC8" s="120"/>
      <c r="AD8" s="120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 xr:uid="{00000000-0009-0000-0000-000002000000}">
    <filterColumn colId="4">
      <filters>
        <filter val="Сақлаш"/>
      </filters>
    </filterColumn>
    <sortState xmlns:xlrd2="http://schemas.microsoft.com/office/spreadsheetml/2017/richdata2" ref="A39:AD91">
      <sortCondition ref="C9:C150"/>
    </sortState>
  </autoFilter>
  <mergeCells count="28">
    <mergeCell ref="Z4:Z8"/>
    <mergeCell ref="AA4:AA8"/>
    <mergeCell ref="AB4:AB8"/>
    <mergeCell ref="AC4:AC8"/>
    <mergeCell ref="X5:X8"/>
    <mergeCell ref="Y5:Y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A1:X1"/>
    <mergeCell ref="A2:M2"/>
    <mergeCell ref="N2:X2"/>
    <mergeCell ref="A4:A8"/>
    <mergeCell ref="B4:B8"/>
    <mergeCell ref="R4:R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2024 йил 1-чорак</vt:lpstr>
      <vt:lpstr>Шартномалар</vt:lpstr>
      <vt:lpstr>'2024 йил 1-чорак'!Заголовки_для_печати</vt:lpstr>
      <vt:lpstr>'Йиллик параметр'!Заголовки_для_печати</vt:lpstr>
      <vt:lpstr>'2024 йил 1-чорак'!Область_печати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2024-04-24T12:59:01Z</dcterms:modified>
</cp:coreProperties>
</file>