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"/>
    </mc:Choice>
  </mc:AlternateContent>
  <bookViews>
    <workbookView xWindow="-120" yWindow="-120" windowWidth="29040" windowHeight="15840"/>
  </bookViews>
  <sheets>
    <sheet name="Командировка" sheetId="1" r:id="rId1"/>
  </sheets>
  <definedNames>
    <definedName name="_xlnm._FilterDatabase" localSheetId="0" hidden="1">Командировка!$A$7:$H$275</definedName>
    <definedName name="_xlnm.Print_Area" localSheetId="0">Командировка!$A$1:$H$276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4" i="1" l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5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F275" i="1"/>
  <c r="H275" i="1"/>
  <c r="G50" i="1"/>
  <c r="G22" i="1" l="1"/>
  <c r="E22" i="1" s="1"/>
  <c r="G107" i="1"/>
  <c r="E107" i="1" s="1"/>
  <c r="G144" i="1" l="1"/>
  <c r="E144" i="1" s="1"/>
  <c r="G9" i="1"/>
  <c r="G95" i="1"/>
  <c r="E95" i="1" s="1"/>
  <c r="G171" i="1"/>
  <c r="E171" i="1" s="1"/>
  <c r="G106" i="1"/>
  <c r="E106" i="1" s="1"/>
  <c r="G141" i="1"/>
  <c r="E141" i="1" s="1"/>
  <c r="G136" i="1"/>
  <c r="E136" i="1" s="1"/>
  <c r="G104" i="1"/>
  <c r="E104" i="1" s="1"/>
  <c r="G83" i="1"/>
  <c r="E83" i="1" s="1"/>
  <c r="G84" i="1"/>
  <c r="E84" i="1" s="1"/>
  <c r="G67" i="1"/>
  <c r="E67" i="1" s="1"/>
  <c r="E9" i="1" l="1"/>
  <c r="G75" i="1"/>
  <c r="E75" i="1" s="1"/>
  <c r="E8" i="1"/>
  <c r="E275" i="1" s="1"/>
  <c r="G275" i="1" l="1"/>
</calcChain>
</file>

<file path=xl/sharedStrings.xml><?xml version="1.0" encoding="utf-8"?>
<sst xmlns="http://schemas.openxmlformats.org/spreadsheetml/2006/main" count="462" uniqueCount="385">
  <si>
    <t>Вазир</t>
  </si>
  <si>
    <t>Транспорт харажатлари</t>
  </si>
  <si>
    <t>МАЪЛУМОТ</t>
  </si>
  <si>
    <t>Лавозим</t>
  </si>
  <si>
    <t>№</t>
  </si>
  <si>
    <t>Хизмат сафари жойи ва сана</t>
  </si>
  <si>
    <t>Жами харажатлар</t>
  </si>
  <si>
    <t>жумладан</t>
  </si>
  <si>
    <t>Кунлик харажатлар</t>
  </si>
  <si>
    <t>Яшаш харажатлари</t>
  </si>
  <si>
    <t>Б.Саидов</t>
  </si>
  <si>
    <t>У.Шарифходжаев</t>
  </si>
  <si>
    <t xml:space="preserve">Вазир ўринбосари  </t>
  </si>
  <si>
    <t xml:space="preserve"> Р.Каримжонов</t>
  </si>
  <si>
    <t xml:space="preserve"> И.Джураев</t>
  </si>
  <si>
    <t>В.Ражабов</t>
  </si>
  <si>
    <t xml:space="preserve">Рахмонқулов А </t>
  </si>
  <si>
    <t xml:space="preserve">Карабаев М </t>
  </si>
  <si>
    <t xml:space="preserve">Ибрагимов М </t>
  </si>
  <si>
    <t xml:space="preserve">Жўраев Ш </t>
  </si>
  <si>
    <t>Алимардонов Қ</t>
  </si>
  <si>
    <t>Тагаев А</t>
  </si>
  <si>
    <t>Хайитов Н</t>
  </si>
  <si>
    <t>Набииев И</t>
  </si>
  <si>
    <t>Исаков Н</t>
  </si>
  <si>
    <t>Мехмоналиев И</t>
  </si>
  <si>
    <t>Ўринов Х</t>
  </si>
  <si>
    <t>ЖўраевЎ</t>
  </si>
  <si>
    <t>Хайдаров У</t>
  </si>
  <si>
    <t>Муродов Э</t>
  </si>
  <si>
    <t>Ғаниев Д</t>
  </si>
  <si>
    <t>Оқилов Қ</t>
  </si>
  <si>
    <t>Рахмонов У</t>
  </si>
  <si>
    <t>Шодмонов З</t>
  </si>
  <si>
    <t>Тўраев Р</t>
  </si>
  <si>
    <t>Тураходжаев Х</t>
  </si>
  <si>
    <t>Рахимов Н</t>
  </si>
  <si>
    <t>Ахмедов Ф</t>
  </si>
  <si>
    <t>Зарипов Ф</t>
  </si>
  <si>
    <t>Мусаев С</t>
  </si>
  <si>
    <t>Худайберганов У</t>
  </si>
  <si>
    <t>Мирбабаев Ф</t>
  </si>
  <si>
    <t>Тўхтаев Д</t>
  </si>
  <si>
    <t>Обидов С</t>
  </si>
  <si>
    <t>Қодиров С</t>
  </si>
  <si>
    <t>Бутанов С</t>
  </si>
  <si>
    <t>Фозилов Дж</t>
  </si>
  <si>
    <t>Каримов О</t>
  </si>
  <si>
    <t>Хасанов А</t>
  </si>
  <si>
    <t>Абдуғаниев А</t>
  </si>
  <si>
    <t>Рахимов А</t>
  </si>
  <si>
    <t>Мамадалиев А</t>
  </si>
  <si>
    <t xml:space="preserve">Тожиев Х </t>
  </si>
  <si>
    <t>Болаларни ижтимоий ҳимоялаш ва қўллаб-қувватлаш бошқармаси етакчи мутахассис</t>
  </si>
  <si>
    <t>Соғлом овқатлантириш ташкил этиш ва тиббий хизмат кўрсатишни мувофиқлаштириш шўбаси мудири</t>
  </si>
  <si>
    <t>АКТ инфратузилмасини ривожлантириш ва ахборот хавсизлигини таъминлаш бўлими бошлиғи</t>
  </si>
  <si>
    <t xml:space="preserve">Умумий ўрта таълим муассасалари фаолиятини мувофиқлаштириш бошқармаси бош мутахассиси </t>
  </si>
  <si>
    <t>Ўқувчиларни касбга йўналтириш ва меҳнат бозорига тайёрлаш бўлими бош мутахассиси</t>
  </si>
  <si>
    <t>Халқ таълими вазир ўринбосари котиби</t>
  </si>
  <si>
    <t>Фан олимпиадалари бўйича иқтидорли ўқувчилар билан ишлаш департаменти директори</t>
  </si>
  <si>
    <t>Умумий ўрта таълим муассасалари фаолиятини мувофиқлаштириш бошқармаси бошлиғи</t>
  </si>
  <si>
    <t>Moлия департаменти бош мутахассис</t>
  </si>
  <si>
    <t>Axborot-kommunikatsiya texnologiyalarini joriy etishni muvofiqlashtirish bo'limi</t>
  </si>
  <si>
    <t xml:space="preserve"> Иқтидорли ёшларни халқаро олимпиадаларга тайёрлаш ва терма жамоа иштирокчиларни таъминлаш бўлими Бош мутахассис</t>
  </si>
  <si>
    <t xml:space="preserve"> Олимпиадалари ташкел этиш бўлим бошлиғи</t>
  </si>
  <si>
    <t>Иқтидорли ёшларни халқаро олимпиадаларга тайёрлаш ва терма жамоа иштирокчиларни таъминлаш бўлими етакчи мутахассис</t>
  </si>
  <si>
    <t xml:space="preserve">Ихтисослаштирлган мактаблар истиқболини белгилаш шўъбаси раҳбари </t>
  </si>
  <si>
    <t>Фан олимпиадалари бўйича иқтидорли ўқувчилар билан ишлаш департаменти Назорат материалларини тайёрлаш бўлими бошлиғи</t>
  </si>
  <si>
    <t xml:space="preserve">Болаларни ижтимой ҳимоялаш ва қўллаб-қуватлаш бошқармаси етакчи муахассиси </t>
  </si>
  <si>
    <t>Болаларни ижтимой ҳимоялаш ва қўллаб-қуватлаш бошқармаси бошлиғи</t>
  </si>
  <si>
    <t>Умумий ўрта таълим муассасалари фаолиятини мувофиқлаштириш бошқармаси етакчи мутахассиси</t>
  </si>
  <si>
    <t>Таълим ва ишлаб чиқариш интеграцияси бўлими бошлиғи</t>
  </si>
  <si>
    <t xml:space="preserve">Халқ таълими муассасаларини қулилиши ва таъмирланишини мувофиқлаштриш бошқармаси бошлиғи </t>
  </si>
  <si>
    <t>Ҳудудларда ислоҳотларни жорий этилиши мониторинги бошқармаси  бош мутахассис</t>
  </si>
  <si>
    <t>Ўқувчи ва ёшлар ташкилотлари билан ишлаш бўлими бошлиғи</t>
  </si>
  <si>
    <t>Ўқув жараёнини методик жиҳатдан таъминлашни ривожлантириш бошқармаси  бош мутахассиси</t>
  </si>
  <si>
    <t>Болаларни ижтимой ҳимоялаш ва қўллаб-қўвватлаш бошқармаси бош мутахассиси</t>
  </si>
  <si>
    <t>Ҳудудларда ислоҳотларни жорий этилиши мониторинги бошқармаси бошлиғи</t>
  </si>
  <si>
    <t>Ҳудудларда ислоҳотларни жорий этилиши мониторинги бошқармаси бош мутахассиси</t>
  </si>
  <si>
    <t>Вазирнинг назорат-ҳуқуқий хизмат бош мутахассиси</t>
  </si>
  <si>
    <t>Умумий ўрта таълим муассасалари фаолиятини мувофиқлаштириш бошқармаси бошлиғи ўринбосари</t>
  </si>
  <si>
    <t>Стратегик таҳлил индикаторларни шакллантириш ва таҳлил қилиш шўбаси мудири</t>
  </si>
  <si>
    <t xml:space="preserve">Инсон ресурсларини ривожлантириш бошқармаси иш юритувчиси </t>
  </si>
  <si>
    <t>Мактабдан ташқари таълим, спорт ва туризмни ташкил этиш бошқармаси бошлиғи</t>
  </si>
  <si>
    <t>Маънавий-ахлоқий тарбия бошқармаси бош мутахассиси</t>
  </si>
  <si>
    <t>Таълим соҳасида янги ташаббусларни жорий этиш бўлими бошлиғи</t>
  </si>
  <si>
    <t>Халқ таълими муассасалари мулкидан самарали фойдаланиш ва жиҳозлашни мувофиқлаштириш бўлим бошлиғи</t>
  </si>
  <si>
    <t>Ихтисослаштирилган таълим муассасалари истиқболини белгилаш шўъбаси бош мутахассиси</t>
  </si>
  <si>
    <t xml:space="preserve">Маънавий-ахлоқий тарбия бошқармаси бошлиғи </t>
  </si>
  <si>
    <t xml:space="preserve">Таълим сифати жараёнларини мувофиқлаштириш департаментининг Таълим сифати мониторинги бошқармаси етакчи мутахассиси </t>
  </si>
  <si>
    <t>Фан олимпиадалари бўйича иқтидорли ўқувчилар билан ишлаш департаменти бош мутахассиси</t>
  </si>
  <si>
    <t>Вазирнинг биринчи ўринбосари</t>
  </si>
  <si>
    <t>Қорақалпоғистон Республикаси 25.02 - 25.02.2022 й</t>
  </si>
  <si>
    <t>Бухоро вилояти 24.02-05.03.2022 й</t>
  </si>
  <si>
    <t>Хоразм вилояти 24.02-05.03.2022 й</t>
  </si>
  <si>
    <t>Самарқанд вилояти 24.02-04.03.2022й</t>
  </si>
  <si>
    <t xml:space="preserve"> Хоразм вилояти 23.02-26.02.2022й</t>
  </si>
  <si>
    <t>Жиззах вилояти 24.02-04.03.2022й</t>
  </si>
  <si>
    <t>Қорақалпоғистон Республикаси 23.02-25.02.2022й</t>
  </si>
  <si>
    <t>Андижон вилояти  24.02-04.03.2022й</t>
  </si>
  <si>
    <t>Сирдарё вилояти 24.02.-04.03.2022й</t>
  </si>
  <si>
    <t>Фарғона вилояти 24.02.-04.03.2022й</t>
  </si>
  <si>
    <t>Сурхондарё вилояти 03.03-06.03.2022й</t>
  </si>
  <si>
    <t>Қашқадарё вилояти 24.02-05.03.2022й</t>
  </si>
  <si>
    <t>Қорақапоғистон Республикаси 20.02-25.02.2022й</t>
  </si>
  <si>
    <t>Самарқанд 09.02-11.02.2022й</t>
  </si>
  <si>
    <t>Фарғона 20.02-27.02.2022й</t>
  </si>
  <si>
    <t>Сурхондарё 16.02-18.02.2022й</t>
  </si>
  <si>
    <t>Қашқадарё 24.02-26.02.2022й</t>
  </si>
  <si>
    <t>Қорақалпоғистон Республикаси 22.02-25.02.2022й</t>
  </si>
  <si>
    <t>Фарғона 21.02-27.02.2022й</t>
  </si>
  <si>
    <t>Қорақалпоғистон Республикаси 05.02-25.02.2022й</t>
  </si>
  <si>
    <t>Қашқадарё 15.02-17.02.2022й</t>
  </si>
  <si>
    <t>Жиззах 15.02-19.02.2022й</t>
  </si>
  <si>
    <t>Қорақалпоғистон Республикаси, Навоий , Самарқанд  06.02-11.02.2022й</t>
  </si>
  <si>
    <t>Сурхондарё 24.02-26.02.2022й</t>
  </si>
  <si>
    <t>Сурхондарё, Қашқадарё  03.03-06.03.2022й</t>
  </si>
  <si>
    <t>Фарғона, Андижон, Наманган  20.02-07.03.2022й</t>
  </si>
  <si>
    <t>Сурхондарё, Қашқадарё, Бухоро, Навоий 10.03-15.03.2022й</t>
  </si>
  <si>
    <t>Сурхондарё, Қашқадарё, Бухоро, Навоий 10.03-17.03.2022й</t>
  </si>
  <si>
    <t>Сурхондарё Қашқадарё 10.03-15.03.2022й</t>
  </si>
  <si>
    <t>Қорақалпоғистон Республикаси 09.03-12.03.2022й</t>
  </si>
  <si>
    <t>Бухоро вилояти 10.03-11.03.2022й</t>
  </si>
  <si>
    <t>Сурхондарё вилояти 10.03-13.03.2022й</t>
  </si>
  <si>
    <t>Қорақалпоғистон Республикаси 11.03-12.03.2022й</t>
  </si>
  <si>
    <t>Андижон,Наманган 03.03-06.03.2022й</t>
  </si>
  <si>
    <t xml:space="preserve"> Хоразм вилояти 16.03-20.03.2022й</t>
  </si>
  <si>
    <t>Қорақалпоғистон Республикаси 27.02.2022й</t>
  </si>
  <si>
    <t>Қорақалпоғистон Республикаси 31.01-02.02.2022й</t>
  </si>
  <si>
    <t>Наманган 10.03.2022й</t>
  </si>
  <si>
    <t>Қорақалпоғистон Республикаси 11.02-15.02.2022й</t>
  </si>
  <si>
    <t>Бухоро 20.02-22.02.2022й</t>
  </si>
  <si>
    <t>Сирдарё 06.02-12.02.2022й</t>
  </si>
  <si>
    <t>Фарғона 06.12-12.12.2022й</t>
  </si>
  <si>
    <t>Бухоро 07.01-17.01.2022й</t>
  </si>
  <si>
    <t>Қорақалпоғистон Республикаси 06.02-09.02.2022й</t>
  </si>
  <si>
    <t>Навоий  08.02-10.02.2022й</t>
  </si>
  <si>
    <t>Қашқадарё 14.02-18.02.2022й</t>
  </si>
  <si>
    <t>Қорақалпоғистон Республикаси, Хоразм, Сармарқанд 04.02-11.02.2022й</t>
  </si>
  <si>
    <t>Андижон, Тошкент, Сурхондарё  25.01-15.02.2022й</t>
  </si>
  <si>
    <t>Қашқадарё  06.02-09.02.2022й</t>
  </si>
  <si>
    <t>Самарқанд 28.12.2021й</t>
  </si>
  <si>
    <t>Бухоро 02.02-04.02.2022й</t>
  </si>
  <si>
    <t>Навоий  06.02-11.02.2022й</t>
  </si>
  <si>
    <t>Навоий 06.02-11.02.2022й</t>
  </si>
  <si>
    <t>Самарқанд 06.02-12.02.2022й</t>
  </si>
  <si>
    <t>Бухоро 02.02-08.02.2022й</t>
  </si>
  <si>
    <t>Қорақалпоғистон Республикаси 03.02 - 09.02.2022 й</t>
  </si>
  <si>
    <t>Қорақалпоғистон Республикаси 03.02-09.02.2022й</t>
  </si>
  <si>
    <t>Андижон, Наманган, Қашқадарё. Сурхондарё. Сирдарё 10.12.-19.12.2022й</t>
  </si>
  <si>
    <t>Қорақалпоғистон Республикаси 03.02-06.02.2022 й</t>
  </si>
  <si>
    <t>Бухоро 02.02-03.02.2022й</t>
  </si>
  <si>
    <t>Хоразм 31.01-03.02.2022й</t>
  </si>
  <si>
    <t>Фарғона 26.01-30.01.2022й</t>
  </si>
  <si>
    <t>Қорақалпоғистон Республикаси 26.01-02.02.2022й</t>
  </si>
  <si>
    <t>Наманган 25.01-28.01.2022й</t>
  </si>
  <si>
    <t>Қорақалпоғистон Республикаси, Хоразм, Самарқанд 24.01-27.01.2022й</t>
  </si>
  <si>
    <t>Хоразм 24.01-26.01.2022й</t>
  </si>
  <si>
    <t>Андижон 08.02-12.02.2022й</t>
  </si>
  <si>
    <t>Сурхондарё 03.03-06.03.2022й</t>
  </si>
  <si>
    <t>Қорақапоғистон Республикаси 23.02-25.02.2022й</t>
  </si>
  <si>
    <t>Қорақалпоғистон Республикаси 11.03-13.03.2022й</t>
  </si>
  <si>
    <t>Қорақапоғистон Республикаси, Хоразм, Навоий, Самарқанд, Андижон 06.02-12.02.2022й</t>
  </si>
  <si>
    <t>Бухоро 02.02-02.02.2022й</t>
  </si>
  <si>
    <t xml:space="preserve">Ўзбекистон Республикаси Халқ таълими вазирлиги ходимларининг хизмат сафари харажатлари тўғрисида </t>
  </si>
  <si>
    <t>Самарқанд Жиззах вилояти 19.05-21-05.2022й</t>
  </si>
  <si>
    <t>Фарғона вилояти 28.06-29.06.2022й</t>
  </si>
  <si>
    <t xml:space="preserve">Қашқадарё  27.05-28.05.2022 йил </t>
  </si>
  <si>
    <t>Қорақалпоғистон Республикаси 14.06-14.06.2022 йил</t>
  </si>
  <si>
    <t xml:space="preserve">Қашқадарё  20.04-22.04.2022 йил </t>
  </si>
  <si>
    <t>Фарғона вилояти 29.03-1.04.2022й</t>
  </si>
  <si>
    <t>Наманган Андижон вилояти 27.04-30.04.2022й</t>
  </si>
  <si>
    <t>Бухоро вилояти 04.05-07.05.2022й</t>
  </si>
  <si>
    <t>Фарғона вилояти 10.05-13.05.2022й</t>
  </si>
  <si>
    <t>Андижон вилояти 19.05-20.05.2022й</t>
  </si>
  <si>
    <t>Лондон 21.05-25.05.2022й</t>
  </si>
  <si>
    <t>Навоий вилояти 18.05-20.05.2022й</t>
  </si>
  <si>
    <t>Сурхондарё вилояти 24.05-25.05.2022</t>
  </si>
  <si>
    <t xml:space="preserve">Қашқадарё  02.04-04.04.2022 йил </t>
  </si>
  <si>
    <t>Бухоро, Кашкадарё вилояти 03.06-07.06.2022</t>
  </si>
  <si>
    <t xml:space="preserve">Қашқадарё вилояти   13.04-17.04.2022 йил </t>
  </si>
  <si>
    <t xml:space="preserve">Қашқадарё вилояти   20.04-23.04.2022 йил </t>
  </si>
  <si>
    <t>Хоразм вилояти 15.06-17.06.2022й</t>
  </si>
  <si>
    <t>Қашқадарё вилояти 09.06-11.06.2022й</t>
  </si>
  <si>
    <t>Фарғона вилояти 29.03-01.04.2022й</t>
  </si>
  <si>
    <t>Фарғона вилояти 11.04-14.04.2022й</t>
  </si>
  <si>
    <t>Қашқадарё вилояти 26.04-28.04.2022 й</t>
  </si>
  <si>
    <t>Фарғона вилояти 05.05-10.05.2022й</t>
  </si>
  <si>
    <t>Хоразм вилояти 16.04-17.04.2022й</t>
  </si>
  <si>
    <t>Қашқадарё вилояти 04.05-04.05.2022 й</t>
  </si>
  <si>
    <t>Сурхондарё вилояти 10.06-18.06.2022й</t>
  </si>
  <si>
    <t>Наманган вилояти 27.05-28.05.2022й</t>
  </si>
  <si>
    <t>Қашқадарё, Бухоро, Навоий вилояти  12.03-16.03.2022й</t>
  </si>
  <si>
    <t xml:space="preserve">Самарканд вилояти  24.03-28.03.2022 йил </t>
  </si>
  <si>
    <t>Фарғона вилояти 06.05-08.05.2022й</t>
  </si>
  <si>
    <t>Самарқанд вилояти 20.06-23.06.2022й</t>
  </si>
  <si>
    <t>Комилов Т</t>
  </si>
  <si>
    <t>Навоий вилояти 01.06-03.06.2022й</t>
  </si>
  <si>
    <t>Сурхондарё вилояти 21.04-27.04.2022й</t>
  </si>
  <si>
    <t>Хоразм вилояти 21.02-25.02.2022й</t>
  </si>
  <si>
    <t>Наманган вилояти 31.05.2022й</t>
  </si>
  <si>
    <t>Андижон вилояти  28.04-30.04.2022й</t>
  </si>
  <si>
    <t>Қорақалпоғистон Республикаси 11.03-11.03.2022 йил</t>
  </si>
  <si>
    <t>Бухоро вилояти 06.05-07.05.2022й</t>
  </si>
  <si>
    <t>Андижон вилояти 09.05-12.05.2022й</t>
  </si>
  <si>
    <t>Қорақалпоғистон Республикаси 14.06-15.06.2022 йил</t>
  </si>
  <si>
    <t>Жиззах вилояти 07.04-09.04.2022й</t>
  </si>
  <si>
    <t>Сурхондарё вилояти 20.04-22.04.2022й</t>
  </si>
  <si>
    <t>Навоий вилояти 07.06-11.06.2022й</t>
  </si>
  <si>
    <t>Жиззах вилояти 02.06-05.06.2022й</t>
  </si>
  <si>
    <t>Қашқадарё вилояти 13.04-15.04.2022й</t>
  </si>
  <si>
    <t>Қашқадарё вилояти 27.04-29.04.2022й</t>
  </si>
  <si>
    <t>Навоий вилояти 13.04-15.04.2022 йил</t>
  </si>
  <si>
    <t>Фарғона вилояти 20.04.-21.04.2022й</t>
  </si>
  <si>
    <t>Наманган, Андижон вилояти 27.04-30.04.2022й</t>
  </si>
  <si>
    <t>Бухоро, Навоий вилояти 04.05-08.05.2022й</t>
  </si>
  <si>
    <t>Туркия 05.06-13.06.2022й</t>
  </si>
  <si>
    <t>Қашқадарё вилояти 27.05-28.05.2022й</t>
  </si>
  <si>
    <t xml:space="preserve">Самарканд.Жиззах вилоятлари 19.05-21.05.2022 йил </t>
  </si>
  <si>
    <t>Фарғона вилояти 07.05.2022й</t>
  </si>
  <si>
    <t>Қашқадарё вилояти 07.04-09.04.2022й</t>
  </si>
  <si>
    <t>Фарғона вилояти 12.04-13.04.2022й</t>
  </si>
  <si>
    <t>Бухоро вилояти 15.03-18.03-2022й</t>
  </si>
  <si>
    <t>Қашқадарё вилояти 19.05-21.05.2022й</t>
  </si>
  <si>
    <t>Навоий вилояти 18.05-19.05.2022й</t>
  </si>
  <si>
    <t>Қашқадарё вилояти 27.05-28.05.2022 й</t>
  </si>
  <si>
    <t>Фарғона вилояти 05.05-14.05.2022й</t>
  </si>
  <si>
    <t>Хоразм вилояти 07.04-11.04.2022й</t>
  </si>
  <si>
    <t>Қашқадарё вилояти 03.06-04.06.2022 й</t>
  </si>
  <si>
    <t>Бухоро вилояти 20.04-22.04.2022й</t>
  </si>
  <si>
    <t>Фарғона вилояти 06.05-14.05.2022й</t>
  </si>
  <si>
    <t>Наманган вилояти 14.05-17.05.2022й</t>
  </si>
  <si>
    <t xml:space="preserve"> Хоразм вилояти 06.04-09.04.2022й</t>
  </si>
  <si>
    <t>Қашқадарё вилояти 20.04-22.04.2022й</t>
  </si>
  <si>
    <t>Андижон,Наманган вилояти 27.04-30.04.2022й</t>
  </si>
  <si>
    <t>Фарғона виляти 29.03-01.04.2022й</t>
  </si>
  <si>
    <t>Қорақапоғистон Республикаси 14.06.2022й</t>
  </si>
  <si>
    <t>Фарғона виляти 10.05-13.05.2022й</t>
  </si>
  <si>
    <t>Бухоро, Навоий вилояти 04.05-07.05.2022й</t>
  </si>
  <si>
    <t>Жиззах, Самарқанд вилояти 01.04-05.04.2022й</t>
  </si>
  <si>
    <t>Хикматов Нодир</t>
  </si>
  <si>
    <t>Самарқанд вилояти  04.04-08.04.2022й</t>
  </si>
  <si>
    <t>Сурхандарё вилояти 17.05-21.05.2022йил</t>
  </si>
  <si>
    <t>Бухоро Навоий вилояти 04.05-08.05.2022й</t>
  </si>
  <si>
    <t>Самарканд Жиззах вилоят 19.05-21.05.2022й</t>
  </si>
  <si>
    <t>Жиззах вилояти 01.05-05.05.2022й</t>
  </si>
  <si>
    <t>Навоий вилояти 08.06-11.06.2022й</t>
  </si>
  <si>
    <t>Андижон вилояти 19.05-24.05.2022й</t>
  </si>
  <si>
    <t>Самарқанд вилояти 02.06-05.06.2022й</t>
  </si>
  <si>
    <t>Самарқанд вилояти 13.04-15.04.2022й</t>
  </si>
  <si>
    <t>Жиззах вилояти 27.04-28.04.2022й</t>
  </si>
  <si>
    <t>Қашқадарё вилояти 09.05-12.05.2022й</t>
  </si>
  <si>
    <t>Наманган вилояти 20.04-21.04.2022й</t>
  </si>
  <si>
    <t>Хоразм вилояти 13.04-15.04.2022й</t>
  </si>
  <si>
    <t>Андижон Наманган вилояти 24.05-30.05.2022й</t>
  </si>
  <si>
    <t xml:space="preserve">Самарканд,Жиззах вилояти 24.03-31.03.2022йил </t>
  </si>
  <si>
    <t xml:space="preserve">Фаргона Андижон Наманган вилояти 04.04-06.04.2022 йил </t>
  </si>
  <si>
    <t>Фарғона виляти 06.05-08.05.2022й</t>
  </si>
  <si>
    <t>Қашқадарё вилояти 12.04-13.04.2022й</t>
  </si>
  <si>
    <t>Фарғона вилоти 16.05-18.05.2022й</t>
  </si>
  <si>
    <t>Заитов Суннат</t>
  </si>
  <si>
    <t>Халқ таълими вазир хайдовчиси</t>
  </si>
  <si>
    <t>Фаргона вилояти 29.03-01.04.2022й</t>
  </si>
  <si>
    <t>Фаргона вилояти 28.06-29.06.2022й</t>
  </si>
  <si>
    <t>Андижон, Наманган вилояти  27.04-30.04.2022й</t>
  </si>
  <si>
    <t>Бухгалтерия хисоби ва хисоботи бошкармаси 
бошлиги уринбосаари</t>
  </si>
  <si>
    <t>Навоий вилояти 02.04-10.04.2022 йил</t>
  </si>
  <si>
    <t>Фаргона вилояти 11.04-14.04.2022й</t>
  </si>
  <si>
    <t>Қашқадарё вилояти 09.06-11.06.2022 й</t>
  </si>
  <si>
    <t>Фаргона вилояти 05.05-10.05.2022й</t>
  </si>
  <si>
    <t>Ички аудит ва молиявий назорат бошкармаси худудий хизмат аудитори ( Наманган  вилояти)</t>
  </si>
  <si>
    <t xml:space="preserve">Тошкент шахар 25.01-19.02.2022 йил </t>
  </si>
  <si>
    <t>Ички аудит ва молиявий назорат бошкармаси худудий хизмат аудитори ( Хоразм  вилояти)</t>
  </si>
  <si>
    <t xml:space="preserve">Тошкент шахар 23.01-24.02.2022 йил </t>
  </si>
  <si>
    <t>Ички аудит ва молиявий назорат бошкармаси худудий хизмат аудитори ( Бухоро вилояти)</t>
  </si>
  <si>
    <t xml:space="preserve">Тошкент шахар 24.01-24.02.2022 йил </t>
  </si>
  <si>
    <t>Рахмонов Д</t>
  </si>
  <si>
    <t>Андижон, Наманган вилояти 03.03-06.03.2022й</t>
  </si>
  <si>
    <t>Фаргона вилояти 06.05-08.05.2022й</t>
  </si>
  <si>
    <t>Муротов Т</t>
  </si>
  <si>
    <t>Қашқадарё вилояти 11.04-15.04.2022й</t>
  </si>
  <si>
    <t>Қашқадарё вилояти 18.04-23.04.2022й</t>
  </si>
  <si>
    <t>Орипов А.</t>
  </si>
  <si>
    <t>Эргашев Ф</t>
  </si>
  <si>
    <t>Ички аудит ва молиявий назорат бошкармаси худудий хизмат аудитори ( Тошкент  вилояти)</t>
  </si>
  <si>
    <t>Сурхондарё вилояти 30.03-09.04.2022й</t>
  </si>
  <si>
    <t>Алимқулов Б</t>
  </si>
  <si>
    <t>Мурожаатлар билан ишлаш шўьбаси мудири</t>
  </si>
  <si>
    <t>Фарғона вилояти 18.01-22.01.2022Й</t>
  </si>
  <si>
    <t>Қашқадарё вилояти 25.08-27.08.2021й</t>
  </si>
  <si>
    <t>Бухоро вилояти 02.02-03.02.2022й</t>
  </si>
  <si>
    <t>Мусаев К</t>
  </si>
  <si>
    <t xml:space="preserve"> Халқ таълими вазирининг назорат-ҳуқуқий хизмат бош мутахассиси</t>
  </si>
  <si>
    <t>Бухоро вилояти 11.04-26.04.2022й</t>
  </si>
  <si>
    <t xml:space="preserve">Ибрагимов О </t>
  </si>
  <si>
    <t>Жиззах вилояти 23.05-24.05.2022й</t>
  </si>
  <si>
    <t xml:space="preserve">Қозоғистон Республикаси 11.04-28.04.2022й </t>
  </si>
  <si>
    <t>Худаяров С</t>
  </si>
  <si>
    <t>Хоразм вилояти 11.04-28.04.2022й</t>
  </si>
  <si>
    <t>Ганиев О</t>
  </si>
  <si>
    <t>Ураков К</t>
  </si>
  <si>
    <t>ИТ фоалятини мувофиқлаштириш бўлими бош мутахассиси</t>
  </si>
  <si>
    <t>Қашқадарё вилояти 14.04-17.04.2022й</t>
  </si>
  <si>
    <t>Абдусаломов Амрилло</t>
  </si>
  <si>
    <t>АКТ инфратузилмасини ривожлантириш ва ахборот хавсизлигини таъминлаш бўлими бош мутахассиси</t>
  </si>
  <si>
    <t xml:space="preserve">Қозоғистон Республикаси 25.04-06.05.2022й </t>
  </si>
  <si>
    <t>Муминов Сарвар</t>
  </si>
  <si>
    <t>АКТ жорий этишни мувофиклаштириш бўлими бош мутахассиси</t>
  </si>
  <si>
    <t>Андижон, Фарғона Наманган вилояти 23.02-27.02.2022й</t>
  </si>
  <si>
    <t>Хоразм вилояти 27.05-29.05.2022й</t>
  </si>
  <si>
    <t>Нормуродов Ш</t>
  </si>
  <si>
    <t>Стратегик таҳлил индикаторларни шакллантириш ва таҳлил қилиш етакчи мутахассиси</t>
  </si>
  <si>
    <t>Мухтаров О.</t>
  </si>
  <si>
    <t xml:space="preserve"> Халқ таълими вазирининг назорат-ҳуқуқий хизмат бошлиғи</t>
  </si>
  <si>
    <t>Мамараимова Н.</t>
  </si>
  <si>
    <t>Халқ таълими вазирининг маслахатчиси</t>
  </si>
  <si>
    <t>Фарғона вилояти 30.05-04.06.2022й</t>
  </si>
  <si>
    <t>Қашқадарё вилояти 10.05-14.05.2022й</t>
  </si>
  <si>
    <t>Қурбонов Э.</t>
  </si>
  <si>
    <t>Халқаро рейтинг бўлими шўъба мудири</t>
  </si>
  <si>
    <t>Каримов В</t>
  </si>
  <si>
    <t>Коррупцияга карши курашиш комплекс назорат амалга ошириш шўьбаси бош мутахассиси</t>
  </si>
  <si>
    <t>Сурхандарё вилояти 17.05-19.05.2022йил</t>
  </si>
  <si>
    <t>Маматов Б</t>
  </si>
  <si>
    <t>Бош юрист консулть</t>
  </si>
  <si>
    <t>Турдиқулов Н</t>
  </si>
  <si>
    <t>Андижон вилояти 18.03-22.03.2022й</t>
  </si>
  <si>
    <t>Тухатабоев Ш</t>
  </si>
  <si>
    <t>Зупаров Р</t>
  </si>
  <si>
    <t>ДХШ бўлими бошлиғи</t>
  </si>
  <si>
    <t>Қудратов И</t>
  </si>
  <si>
    <t>Ички аудит ва молиявий назорат бошкармаси  аудитири</t>
  </si>
  <si>
    <t>Сурхандарё вилояти 12.05-16.05.2022йил</t>
  </si>
  <si>
    <t>Бухаров Д</t>
  </si>
  <si>
    <t xml:space="preserve"> Халқ таълими вазирининг назорат-ҳуқуқий хизмат бошқармаси бошлиғи</t>
  </si>
  <si>
    <t>Ахмадалиев Э</t>
  </si>
  <si>
    <t>Маънавият ва маърифат бошқармаси бош мутахассиси</t>
  </si>
  <si>
    <t>Сирдарё вилояти 26.05.-29.05.2022й</t>
  </si>
  <si>
    <t>Махкамов Н</t>
  </si>
  <si>
    <t>Андижон вилояти 15.01-16.05.2022й</t>
  </si>
  <si>
    <t>Маликов В</t>
  </si>
  <si>
    <t>Андижон вилояти 07.01-16.05.2022й</t>
  </si>
  <si>
    <t>Турғунов М</t>
  </si>
  <si>
    <t>Ички аудит ва молиявий назорат бошкармаси худудий хизмат аудитори ( Фарғона  вилояти)</t>
  </si>
  <si>
    <t>Андижон вилояти 07.01-18.05.2022й</t>
  </si>
  <si>
    <t>Бурхонов А</t>
  </si>
  <si>
    <t>Бухаров А</t>
  </si>
  <si>
    <t>Назаров В</t>
  </si>
  <si>
    <t>Ички аудит ва молиявий назорат бошкармаси худудий хизмат аудитори ( Самарқанд  вилояти)</t>
  </si>
  <si>
    <t>Қашқадарё вилояти 18.05-20.05.2022й</t>
  </si>
  <si>
    <t>Саломов Т</t>
  </si>
  <si>
    <t>Ички аудит ва молиявий назорат бошкармаси бошлиғи ўринбосари</t>
  </si>
  <si>
    <t>Андижон, Фарғона  вилояти 04.05-06.05.2022й</t>
  </si>
  <si>
    <t>Андижон вилояти 24.04-25.04.2022й</t>
  </si>
  <si>
    <t>Ахмедов Б</t>
  </si>
  <si>
    <t>Ички аудит ва молиявий назорат бошкармаси бошлиғи</t>
  </si>
  <si>
    <t>Бухоро вилояти 15.05-17.05-2022й</t>
  </si>
  <si>
    <t xml:space="preserve">Ички аудит ва молиявий назорат бошкармаси худудий хизмат аудитори шўъбаси мудири </t>
  </si>
  <si>
    <t>Сурхондарё, Қашқадарё вилояти 06.05-10.05.2022й</t>
  </si>
  <si>
    <t>Уринов Ф</t>
  </si>
  <si>
    <t>Ўқув жараёнини методик жиҳатдан таъминлашни ривожлантириш бўлим  етакчи мутахассиси</t>
  </si>
  <si>
    <t>Сурхондарё вилояти 23.05-25.05.2022й</t>
  </si>
  <si>
    <t>Эшдавлатов А</t>
  </si>
  <si>
    <t xml:space="preserve">Кадрларни жой-жойига қўйиш шўъбаси мудири </t>
  </si>
  <si>
    <t>Жиззах вилояти 23.05-25.05.2022й</t>
  </si>
  <si>
    <t>Леонид М</t>
  </si>
  <si>
    <t>Ходимлар билан ишлаш бошлиғи ўринбосари</t>
  </si>
  <si>
    <t xml:space="preserve">Мирахмедов М </t>
  </si>
  <si>
    <t>Юридик бўлим бошлиғи</t>
  </si>
  <si>
    <t>Давлетбоев О</t>
  </si>
  <si>
    <t>Ўқув жараёнини методик жиҳатдан таъминлашни ривожлантириш бўлими бошлиғи</t>
  </si>
  <si>
    <t>Бухоро вилояти 25.05-27.05.2022й</t>
  </si>
  <si>
    <t>Фарғона вилояти 15.06-16.06.2022й</t>
  </si>
  <si>
    <t>Вохидов Б</t>
  </si>
  <si>
    <t xml:space="preserve"> Таълим сифати мониторинги бошқармаси бош мутахассиси </t>
  </si>
  <si>
    <t>Умаров Ш</t>
  </si>
  <si>
    <t>Ахмедов Р</t>
  </si>
  <si>
    <t>Шаропов Ф</t>
  </si>
  <si>
    <t>Адамбаев Р</t>
  </si>
  <si>
    <t>Тухтабоев Ш</t>
  </si>
  <si>
    <t>Гафуров Ж</t>
  </si>
  <si>
    <t>Мирходиев Х</t>
  </si>
  <si>
    <t>Ўктамов А</t>
  </si>
  <si>
    <t>Жами</t>
  </si>
  <si>
    <t>01.07.2022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</si>
</sst>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5"/>
  <sheetViews>
    <sheetView tabSelected="1" view="pageBreakPreview" zoomScale="85" zoomScaleNormal="100" zoomScaleSheetLayoutView="85" workbookViewId="0">
      <pane xSplit="2" ySplit="7" topLeftCell="C261" activePane="bottomRight" state="frozen"/>
      <selection pane="topRight" activeCell="C1" sqref="C1"/>
      <selection pane="bottomLeft" activeCell="A7" sqref="A7"/>
      <selection pane="bottomRight" activeCell="A4" sqref="A4:H4"/>
    </sheetView>
  </sheetViews>
  <sheetFormatPr defaultRowHeight="18.75" x14ac:dyDescent="0.3"/>
  <cols>
    <col min="1" max="1" width="4.85546875" style="2" customWidth="1"/>
    <col min="2" max="2" width="22.140625" style="11" bestFit="1" customWidth="1"/>
    <col min="3" max="3" width="54.5703125" style="6" customWidth="1"/>
    <col min="4" max="4" width="76" style="6" customWidth="1"/>
    <col min="5" max="5" width="24.7109375" style="3" bestFit="1" customWidth="1"/>
    <col min="6" max="6" width="21.140625" style="1" bestFit="1" customWidth="1"/>
    <col min="7" max="7" width="22.5703125" style="1" bestFit="1" customWidth="1"/>
    <col min="8" max="8" width="19.42578125" style="1" bestFit="1" customWidth="1"/>
    <col min="9" max="16384" width="9.140625" style="1"/>
  </cols>
  <sheetData>
    <row r="2" spans="1:8" ht="25.5" x14ac:dyDescent="0.3">
      <c r="A2" s="35" t="s">
        <v>164</v>
      </c>
      <c r="B2" s="35"/>
      <c r="C2" s="35"/>
      <c r="D2" s="35"/>
      <c r="E2" s="35"/>
      <c r="F2" s="35"/>
      <c r="G2" s="35"/>
      <c r="H2" s="35"/>
    </row>
    <row r="3" spans="1:8" ht="25.5" x14ac:dyDescent="0.3">
      <c r="A3" s="35" t="s">
        <v>2</v>
      </c>
      <c r="B3" s="35"/>
      <c r="C3" s="35"/>
      <c r="D3" s="35"/>
      <c r="E3" s="35"/>
      <c r="F3" s="35"/>
      <c r="G3" s="35"/>
      <c r="H3" s="35"/>
    </row>
    <row r="4" spans="1:8" ht="25.5" x14ac:dyDescent="0.3">
      <c r="A4" s="35" t="s">
        <v>384</v>
      </c>
      <c r="B4" s="35"/>
      <c r="C4" s="35"/>
      <c r="D4" s="35"/>
      <c r="E4" s="35"/>
      <c r="F4" s="35"/>
      <c r="G4" s="35"/>
      <c r="H4" s="35"/>
    </row>
    <row r="5" spans="1:8" ht="19.5" thickBot="1" x14ac:dyDescent="0.35"/>
    <row r="6" spans="1:8" ht="19.5" thickBot="1" x14ac:dyDescent="0.35">
      <c r="A6" s="40" t="s">
        <v>4</v>
      </c>
      <c r="B6" s="38" t="s">
        <v>3</v>
      </c>
      <c r="C6" s="44" t="s">
        <v>3</v>
      </c>
      <c r="D6" s="38" t="s">
        <v>5</v>
      </c>
      <c r="E6" s="36" t="s">
        <v>6</v>
      </c>
      <c r="F6" s="42" t="s">
        <v>7</v>
      </c>
      <c r="G6" s="42"/>
      <c r="H6" s="43"/>
    </row>
    <row r="7" spans="1:8" ht="39" thickTop="1" thickBot="1" x14ac:dyDescent="0.35">
      <c r="A7" s="41"/>
      <c r="B7" s="39"/>
      <c r="C7" s="45"/>
      <c r="D7" s="39"/>
      <c r="E7" s="37"/>
      <c r="F7" s="15" t="s">
        <v>8</v>
      </c>
      <c r="G7" s="15" t="s">
        <v>9</v>
      </c>
      <c r="H7" s="16" t="s">
        <v>1</v>
      </c>
    </row>
    <row r="8" spans="1:8" x14ac:dyDescent="0.3">
      <c r="A8" s="48">
        <v>1</v>
      </c>
      <c r="B8" s="47" t="s">
        <v>10</v>
      </c>
      <c r="C8" s="47" t="s">
        <v>0</v>
      </c>
      <c r="D8" s="17" t="s">
        <v>163</v>
      </c>
      <c r="E8" s="18">
        <f>+F8+G8+H8</f>
        <v>478120</v>
      </c>
      <c r="F8" s="13">
        <v>27000</v>
      </c>
      <c r="G8" s="13"/>
      <c r="H8" s="19">
        <v>451120</v>
      </c>
    </row>
    <row r="9" spans="1:8" ht="37.5" x14ac:dyDescent="0.3">
      <c r="A9" s="34"/>
      <c r="B9" s="33"/>
      <c r="C9" s="33"/>
      <c r="D9" s="8" t="s">
        <v>162</v>
      </c>
      <c r="E9" s="4">
        <f>+F9+G9+H9</f>
        <v>4474417</v>
      </c>
      <c r="F9" s="5">
        <v>162000</v>
      </c>
      <c r="G9" s="5">
        <f>800000+600000+1800000</f>
        <v>3200000</v>
      </c>
      <c r="H9" s="20">
        <v>1112417</v>
      </c>
    </row>
    <row r="10" spans="1:8" x14ac:dyDescent="0.3">
      <c r="A10" s="34"/>
      <c r="B10" s="33"/>
      <c r="C10" s="33"/>
      <c r="D10" s="8" t="s">
        <v>160</v>
      </c>
      <c r="E10" s="4">
        <f t="shared" ref="E10:E73" si="0">+F10+G10+H10</f>
        <v>4290822</v>
      </c>
      <c r="F10" s="5">
        <v>54000</v>
      </c>
      <c r="G10" s="5">
        <v>1000000</v>
      </c>
      <c r="H10" s="20">
        <v>3236822</v>
      </c>
    </row>
    <row r="11" spans="1:8" x14ac:dyDescent="0.3">
      <c r="A11" s="34"/>
      <c r="B11" s="33"/>
      <c r="C11" s="33"/>
      <c r="D11" s="8" t="s">
        <v>159</v>
      </c>
      <c r="E11" s="4">
        <f t="shared" si="0"/>
        <v>5179948</v>
      </c>
      <c r="F11" s="5">
        <v>81000</v>
      </c>
      <c r="G11" s="5">
        <v>2400000</v>
      </c>
      <c r="H11" s="20">
        <v>2698948</v>
      </c>
    </row>
    <row r="12" spans="1:8" x14ac:dyDescent="0.3">
      <c r="A12" s="34"/>
      <c r="B12" s="33"/>
      <c r="C12" s="33"/>
      <c r="D12" s="8" t="s">
        <v>161</v>
      </c>
      <c r="E12" s="4">
        <f t="shared" si="0"/>
        <v>3965459</v>
      </c>
      <c r="F12" s="5">
        <v>54000</v>
      </c>
      <c r="G12" s="5">
        <v>825000</v>
      </c>
      <c r="H12" s="20">
        <v>3086459</v>
      </c>
    </row>
    <row r="13" spans="1:8" x14ac:dyDescent="0.3">
      <c r="A13" s="34"/>
      <c r="B13" s="33"/>
      <c r="C13" s="33"/>
      <c r="D13" s="8" t="s">
        <v>165</v>
      </c>
      <c r="E13" s="4">
        <f t="shared" si="0"/>
        <v>1554000</v>
      </c>
      <c r="F13" s="5">
        <v>54000</v>
      </c>
      <c r="G13" s="5">
        <v>1500000</v>
      </c>
      <c r="H13" s="20"/>
    </row>
    <row r="14" spans="1:8" x14ac:dyDescent="0.3">
      <c r="A14" s="34"/>
      <c r="B14" s="33"/>
      <c r="C14" s="33"/>
      <c r="D14" s="8" t="s">
        <v>166</v>
      </c>
      <c r="E14" s="4">
        <f t="shared" si="0"/>
        <v>330000</v>
      </c>
      <c r="F14" s="5">
        <v>30000</v>
      </c>
      <c r="G14" s="5">
        <v>300000</v>
      </c>
      <c r="H14" s="20"/>
    </row>
    <row r="15" spans="1:8" x14ac:dyDescent="0.3">
      <c r="A15" s="34"/>
      <c r="B15" s="33"/>
      <c r="C15" s="33"/>
      <c r="D15" s="8" t="s">
        <v>167</v>
      </c>
      <c r="E15" s="4">
        <f t="shared" si="0"/>
        <v>664000</v>
      </c>
      <c r="F15" s="5">
        <v>27000</v>
      </c>
      <c r="G15" s="5">
        <v>637000</v>
      </c>
      <c r="H15" s="20"/>
    </row>
    <row r="16" spans="1:8" x14ac:dyDescent="0.3">
      <c r="A16" s="34"/>
      <c r="B16" s="33"/>
      <c r="C16" s="33"/>
      <c r="D16" s="8" t="s">
        <v>168</v>
      </c>
      <c r="E16" s="4">
        <f t="shared" si="0"/>
        <v>3008804</v>
      </c>
      <c r="F16" s="5"/>
      <c r="G16" s="5"/>
      <c r="H16" s="20">
        <v>3008804</v>
      </c>
    </row>
    <row r="17" spans="1:8" x14ac:dyDescent="0.3">
      <c r="A17" s="34"/>
      <c r="B17" s="33"/>
      <c r="C17" s="33"/>
      <c r="D17" s="8" t="s">
        <v>169</v>
      </c>
      <c r="E17" s="4">
        <f t="shared" si="0"/>
        <v>2491406</v>
      </c>
      <c r="F17" s="5">
        <v>54000</v>
      </c>
      <c r="G17" s="5">
        <v>900000</v>
      </c>
      <c r="H17" s="20">
        <v>1537406</v>
      </c>
    </row>
    <row r="18" spans="1:8" x14ac:dyDescent="0.3">
      <c r="A18" s="34"/>
      <c r="B18" s="33"/>
      <c r="C18" s="33"/>
      <c r="D18" s="8" t="s">
        <v>170</v>
      </c>
      <c r="E18" s="4">
        <f t="shared" si="0"/>
        <v>981000</v>
      </c>
      <c r="F18" s="5">
        <v>81000</v>
      </c>
      <c r="G18" s="5">
        <v>900000</v>
      </c>
      <c r="H18" s="20"/>
    </row>
    <row r="19" spans="1:8" x14ac:dyDescent="0.3">
      <c r="A19" s="34"/>
      <c r="B19" s="33"/>
      <c r="C19" s="33"/>
      <c r="D19" s="8" t="s">
        <v>171</v>
      </c>
      <c r="E19" s="4">
        <f t="shared" si="0"/>
        <v>2281000</v>
      </c>
      <c r="F19" s="5">
        <v>81000</v>
      </c>
      <c r="G19" s="5">
        <v>2200000</v>
      </c>
      <c r="H19" s="20"/>
    </row>
    <row r="20" spans="1:8" x14ac:dyDescent="0.3">
      <c r="A20" s="34"/>
      <c r="B20" s="33"/>
      <c r="C20" s="33"/>
      <c r="D20" s="8" t="s">
        <v>172</v>
      </c>
      <c r="E20" s="4">
        <f t="shared" si="0"/>
        <v>2926267</v>
      </c>
      <c r="F20" s="5">
        <v>81000</v>
      </c>
      <c r="G20" s="5">
        <v>2200000</v>
      </c>
      <c r="H20" s="20">
        <v>645267</v>
      </c>
    </row>
    <row r="21" spans="1:8" x14ac:dyDescent="0.3">
      <c r="A21" s="34"/>
      <c r="B21" s="33"/>
      <c r="C21" s="33"/>
      <c r="D21" s="8" t="s">
        <v>173</v>
      </c>
      <c r="E21" s="4">
        <f t="shared" si="0"/>
        <v>1131000</v>
      </c>
      <c r="F21" s="5">
        <v>81000</v>
      </c>
      <c r="G21" s="5">
        <v>1050000</v>
      </c>
      <c r="H21" s="20"/>
    </row>
    <row r="22" spans="1:8" x14ac:dyDescent="0.3">
      <c r="A22" s="34">
        <v>2</v>
      </c>
      <c r="B22" s="33" t="s">
        <v>11</v>
      </c>
      <c r="C22" s="33" t="s">
        <v>91</v>
      </c>
      <c r="D22" s="8" t="s">
        <v>128</v>
      </c>
      <c r="E22" s="4">
        <f t="shared" si="0"/>
        <v>1733697</v>
      </c>
      <c r="F22" s="5">
        <v>54000</v>
      </c>
      <c r="G22" s="5">
        <f>360000+400000</f>
        <v>760000</v>
      </c>
      <c r="H22" s="20">
        <v>919697</v>
      </c>
    </row>
    <row r="23" spans="1:8" x14ac:dyDescent="0.3">
      <c r="A23" s="34"/>
      <c r="B23" s="33"/>
      <c r="C23" s="33"/>
      <c r="D23" s="8" t="s">
        <v>136</v>
      </c>
      <c r="E23" s="4">
        <f t="shared" si="0"/>
        <v>1799000</v>
      </c>
      <c r="F23" s="5">
        <v>54000</v>
      </c>
      <c r="G23" s="5">
        <v>1350000</v>
      </c>
      <c r="H23" s="20">
        <v>395000</v>
      </c>
    </row>
    <row r="24" spans="1:8" x14ac:dyDescent="0.3">
      <c r="A24" s="34"/>
      <c r="B24" s="33"/>
      <c r="C24" s="33"/>
      <c r="D24" s="8" t="s">
        <v>112</v>
      </c>
      <c r="E24" s="4">
        <f t="shared" si="0"/>
        <v>1231000</v>
      </c>
      <c r="F24" s="5">
        <v>54000</v>
      </c>
      <c r="G24" s="5">
        <v>700000</v>
      </c>
      <c r="H24" s="20">
        <v>477000</v>
      </c>
    </row>
    <row r="25" spans="1:8" x14ac:dyDescent="0.3">
      <c r="A25" s="34"/>
      <c r="B25" s="33"/>
      <c r="C25" s="33"/>
      <c r="D25" s="8" t="s">
        <v>98</v>
      </c>
      <c r="E25" s="4">
        <f t="shared" si="0"/>
        <v>2174896</v>
      </c>
      <c r="F25" s="5">
        <v>54000</v>
      </c>
      <c r="G25" s="5">
        <v>1000000</v>
      </c>
      <c r="H25" s="20">
        <v>1120896</v>
      </c>
    </row>
    <row r="26" spans="1:8" x14ac:dyDescent="0.3">
      <c r="A26" s="34"/>
      <c r="B26" s="33"/>
      <c r="C26" s="33"/>
      <c r="D26" s="8" t="s">
        <v>127</v>
      </c>
      <c r="E26" s="4">
        <f t="shared" si="0"/>
        <v>835745</v>
      </c>
      <c r="F26" s="5">
        <v>27000</v>
      </c>
      <c r="G26" s="5"/>
      <c r="H26" s="20">
        <v>808745</v>
      </c>
    </row>
    <row r="27" spans="1:8" x14ac:dyDescent="0.3">
      <c r="A27" s="34"/>
      <c r="B27" s="33"/>
      <c r="C27" s="33"/>
      <c r="D27" s="8" t="s">
        <v>174</v>
      </c>
      <c r="E27" s="4">
        <f t="shared" si="0"/>
        <v>1442830</v>
      </c>
      <c r="F27" s="5">
        <v>27000</v>
      </c>
      <c r="G27" s="5">
        <v>280000</v>
      </c>
      <c r="H27" s="20">
        <v>1135830</v>
      </c>
    </row>
    <row r="28" spans="1:8" x14ac:dyDescent="0.3">
      <c r="A28" s="34"/>
      <c r="B28" s="33"/>
      <c r="C28" s="33"/>
      <c r="D28" s="12" t="s">
        <v>175</v>
      </c>
      <c r="E28" s="4">
        <f t="shared" si="0"/>
        <v>24481147.5</v>
      </c>
      <c r="F28" s="5"/>
      <c r="G28" s="5"/>
      <c r="H28" s="20">
        <v>24481147.5</v>
      </c>
    </row>
    <row r="29" spans="1:8" x14ac:dyDescent="0.3">
      <c r="A29" s="34">
        <v>3</v>
      </c>
      <c r="B29" s="33" t="s">
        <v>13</v>
      </c>
      <c r="C29" s="33" t="s">
        <v>12</v>
      </c>
      <c r="D29" s="8" t="s">
        <v>131</v>
      </c>
      <c r="E29" s="4">
        <f t="shared" si="0"/>
        <v>1265000</v>
      </c>
      <c r="F29" s="5">
        <v>54000</v>
      </c>
      <c r="G29" s="5">
        <v>800000</v>
      </c>
      <c r="H29" s="20">
        <v>411000</v>
      </c>
    </row>
    <row r="30" spans="1:8" x14ac:dyDescent="0.3">
      <c r="A30" s="34"/>
      <c r="B30" s="33"/>
      <c r="C30" s="33"/>
      <c r="D30" s="8" t="s">
        <v>120</v>
      </c>
      <c r="E30" s="4">
        <f t="shared" si="0"/>
        <v>2345597</v>
      </c>
      <c r="F30" s="5">
        <v>135000</v>
      </c>
      <c r="G30" s="5">
        <v>1550000</v>
      </c>
      <c r="H30" s="20">
        <v>660597</v>
      </c>
    </row>
    <row r="31" spans="1:8" x14ac:dyDescent="0.3">
      <c r="A31" s="34"/>
      <c r="B31" s="33"/>
      <c r="C31" s="33"/>
      <c r="D31" s="8" t="s">
        <v>176</v>
      </c>
      <c r="E31" s="4">
        <f t="shared" si="0"/>
        <v>1066000</v>
      </c>
      <c r="F31" s="5">
        <v>54000</v>
      </c>
      <c r="G31" s="5">
        <v>720000</v>
      </c>
      <c r="H31" s="20">
        <v>292000</v>
      </c>
    </row>
    <row r="32" spans="1:8" x14ac:dyDescent="0.3">
      <c r="A32" s="34"/>
      <c r="B32" s="33"/>
      <c r="C32" s="33"/>
      <c r="D32" s="8" t="s">
        <v>177</v>
      </c>
      <c r="E32" s="4">
        <f t="shared" si="0"/>
        <v>1794081</v>
      </c>
      <c r="F32" s="5">
        <v>27000</v>
      </c>
      <c r="G32" s="5">
        <v>315000</v>
      </c>
      <c r="H32" s="20">
        <v>1452081</v>
      </c>
    </row>
    <row r="33" spans="1:8" x14ac:dyDescent="0.3">
      <c r="A33" s="34"/>
      <c r="B33" s="33"/>
      <c r="C33" s="33"/>
      <c r="D33" s="8" t="s">
        <v>178</v>
      </c>
      <c r="E33" s="4">
        <f t="shared" si="0"/>
        <v>1076000</v>
      </c>
      <c r="F33" s="5">
        <v>54000</v>
      </c>
      <c r="G33" s="5">
        <v>740000</v>
      </c>
      <c r="H33" s="20">
        <v>282000</v>
      </c>
    </row>
    <row r="34" spans="1:8" x14ac:dyDescent="0.3">
      <c r="A34" s="34"/>
      <c r="B34" s="33"/>
      <c r="C34" s="33"/>
      <c r="D34" s="8" t="s">
        <v>179</v>
      </c>
      <c r="E34" s="4">
        <f t="shared" si="0"/>
        <v>4790900</v>
      </c>
      <c r="F34" s="5">
        <v>120000</v>
      </c>
      <c r="G34" s="5">
        <v>4200000</v>
      </c>
      <c r="H34" s="20">
        <v>470900</v>
      </c>
    </row>
    <row r="35" spans="1:8" x14ac:dyDescent="0.3">
      <c r="A35" s="34"/>
      <c r="B35" s="33"/>
      <c r="C35" s="33"/>
      <c r="D35" s="8" t="s">
        <v>180</v>
      </c>
      <c r="E35" s="4">
        <f t="shared" si="0"/>
        <v>1799974</v>
      </c>
      <c r="F35" s="5">
        <v>108000</v>
      </c>
      <c r="G35" s="5">
        <v>1360000</v>
      </c>
      <c r="H35" s="20">
        <v>331974</v>
      </c>
    </row>
    <row r="36" spans="1:8" x14ac:dyDescent="0.3">
      <c r="A36" s="34"/>
      <c r="B36" s="33"/>
      <c r="C36" s="33"/>
      <c r="D36" s="8" t="s">
        <v>181</v>
      </c>
      <c r="E36" s="4">
        <f t="shared" si="0"/>
        <v>1232275</v>
      </c>
      <c r="F36" s="5">
        <v>81000</v>
      </c>
      <c r="G36" s="5">
        <v>720000</v>
      </c>
      <c r="H36" s="20">
        <v>431275</v>
      </c>
    </row>
    <row r="37" spans="1:8" x14ac:dyDescent="0.3">
      <c r="A37" s="34">
        <v>4</v>
      </c>
      <c r="B37" s="33" t="s">
        <v>14</v>
      </c>
      <c r="C37" s="33" t="s">
        <v>12</v>
      </c>
      <c r="D37" s="8" t="s">
        <v>150</v>
      </c>
      <c r="E37" s="4">
        <f t="shared" si="0"/>
        <v>3351900</v>
      </c>
      <c r="F37" s="5">
        <v>162000</v>
      </c>
      <c r="G37" s="5">
        <v>1200000</v>
      </c>
      <c r="H37" s="20">
        <v>1989900</v>
      </c>
    </row>
    <row r="38" spans="1:8" x14ac:dyDescent="0.3">
      <c r="A38" s="34"/>
      <c r="B38" s="33"/>
      <c r="C38" s="33"/>
      <c r="D38" s="8" t="s">
        <v>130</v>
      </c>
      <c r="E38" s="4">
        <f t="shared" si="0"/>
        <v>2389119</v>
      </c>
      <c r="F38" s="5">
        <v>108000</v>
      </c>
      <c r="G38" s="5">
        <v>1400000</v>
      </c>
      <c r="H38" s="20">
        <v>881119</v>
      </c>
    </row>
    <row r="39" spans="1:8" x14ac:dyDescent="0.3">
      <c r="A39" s="34"/>
      <c r="B39" s="33"/>
      <c r="C39" s="33"/>
      <c r="D39" s="8" t="s">
        <v>130</v>
      </c>
      <c r="E39" s="4">
        <f t="shared" si="0"/>
        <v>2844267</v>
      </c>
      <c r="F39" s="5">
        <v>108000</v>
      </c>
      <c r="G39" s="5">
        <v>1800000</v>
      </c>
      <c r="H39" s="20">
        <v>936267</v>
      </c>
    </row>
    <row r="40" spans="1:8" x14ac:dyDescent="0.3">
      <c r="A40" s="34"/>
      <c r="B40" s="33"/>
      <c r="C40" s="33"/>
      <c r="D40" s="8" t="s">
        <v>92</v>
      </c>
      <c r="E40" s="4">
        <f t="shared" si="0"/>
        <v>477000</v>
      </c>
      <c r="F40" s="5">
        <v>27000</v>
      </c>
      <c r="G40" s="5">
        <v>450000</v>
      </c>
      <c r="H40" s="20"/>
    </row>
    <row r="41" spans="1:8" x14ac:dyDescent="0.3">
      <c r="A41" s="34"/>
      <c r="B41" s="33"/>
      <c r="C41" s="33"/>
      <c r="D41" s="8" t="s">
        <v>122</v>
      </c>
      <c r="E41" s="4">
        <f t="shared" si="0"/>
        <v>727000</v>
      </c>
      <c r="F41" s="5">
        <v>27000</v>
      </c>
      <c r="G41" s="5">
        <v>700000</v>
      </c>
      <c r="H41" s="20"/>
    </row>
    <row r="42" spans="1:8" x14ac:dyDescent="0.3">
      <c r="A42" s="34"/>
      <c r="B42" s="33"/>
      <c r="C42" s="33"/>
      <c r="D42" s="8" t="s">
        <v>182</v>
      </c>
      <c r="E42" s="4">
        <f t="shared" si="0"/>
        <v>1656659</v>
      </c>
      <c r="F42" s="5">
        <v>60000</v>
      </c>
      <c r="G42" s="5">
        <v>660000</v>
      </c>
      <c r="H42" s="20">
        <v>936659</v>
      </c>
    </row>
    <row r="43" spans="1:8" x14ac:dyDescent="0.3">
      <c r="A43" s="34"/>
      <c r="B43" s="33"/>
      <c r="C43" s="33"/>
      <c r="D43" s="8" t="s">
        <v>183</v>
      </c>
      <c r="E43" s="4">
        <f t="shared" si="0"/>
        <v>660000</v>
      </c>
      <c r="F43" s="5">
        <v>60000</v>
      </c>
      <c r="G43" s="5">
        <v>600000</v>
      </c>
      <c r="H43" s="20"/>
    </row>
    <row r="44" spans="1:8" x14ac:dyDescent="0.3">
      <c r="A44" s="34"/>
      <c r="B44" s="33"/>
      <c r="C44" s="33"/>
      <c r="D44" s="8" t="s">
        <v>184</v>
      </c>
      <c r="E44" s="4">
        <f t="shared" si="0"/>
        <v>891000</v>
      </c>
      <c r="F44" s="5">
        <v>81000</v>
      </c>
      <c r="G44" s="5">
        <v>810000</v>
      </c>
      <c r="H44" s="20"/>
    </row>
    <row r="45" spans="1:8" x14ac:dyDescent="0.3">
      <c r="A45" s="34"/>
      <c r="B45" s="33"/>
      <c r="C45" s="33"/>
      <c r="D45" s="8" t="s">
        <v>185</v>
      </c>
      <c r="E45" s="4">
        <f t="shared" si="0"/>
        <v>891000</v>
      </c>
      <c r="F45" s="5">
        <v>81000</v>
      </c>
      <c r="G45" s="5">
        <v>810000</v>
      </c>
      <c r="H45" s="20"/>
    </row>
    <row r="46" spans="1:8" x14ac:dyDescent="0.3">
      <c r="A46" s="34"/>
      <c r="B46" s="33"/>
      <c r="C46" s="33"/>
      <c r="D46" s="8" t="s">
        <v>186</v>
      </c>
      <c r="E46" s="4">
        <f t="shared" si="0"/>
        <v>754000</v>
      </c>
      <c r="F46" s="5">
        <v>54000</v>
      </c>
      <c r="G46" s="5">
        <v>700000</v>
      </c>
      <c r="H46" s="20"/>
    </row>
    <row r="47" spans="1:8" x14ac:dyDescent="0.3">
      <c r="A47" s="34"/>
      <c r="B47" s="33"/>
      <c r="C47" s="33"/>
      <c r="D47" s="8" t="s">
        <v>187</v>
      </c>
      <c r="E47" s="4">
        <f t="shared" si="0"/>
        <v>1635000</v>
      </c>
      <c r="F47" s="5">
        <v>135000</v>
      </c>
      <c r="G47" s="5">
        <v>1500000</v>
      </c>
      <c r="H47" s="20"/>
    </row>
    <row r="48" spans="1:8" x14ac:dyDescent="0.3">
      <c r="A48" s="34"/>
      <c r="B48" s="33"/>
      <c r="C48" s="33"/>
      <c r="D48" s="8" t="s">
        <v>188</v>
      </c>
      <c r="E48" s="4">
        <f t="shared" si="0"/>
        <v>1531429</v>
      </c>
      <c r="F48" s="5">
        <v>27000</v>
      </c>
      <c r="G48" s="5">
        <v>350000</v>
      </c>
      <c r="H48" s="20">
        <v>1154429</v>
      </c>
    </row>
    <row r="49" spans="1:8" x14ac:dyDescent="0.3">
      <c r="A49" s="34"/>
      <c r="B49" s="33"/>
      <c r="C49" s="33"/>
      <c r="D49" s="8" t="s">
        <v>189</v>
      </c>
      <c r="E49" s="4">
        <f t="shared" si="0"/>
        <v>971106</v>
      </c>
      <c r="F49" s="5">
        <v>27000</v>
      </c>
      <c r="G49" s="5">
        <v>490000</v>
      </c>
      <c r="H49" s="20">
        <v>454106</v>
      </c>
    </row>
    <row r="50" spans="1:8" ht="37.5" x14ac:dyDescent="0.3">
      <c r="A50" s="34">
        <v>5</v>
      </c>
      <c r="B50" s="33" t="s">
        <v>15</v>
      </c>
      <c r="C50" s="33" t="s">
        <v>12</v>
      </c>
      <c r="D50" s="8" t="s">
        <v>138</v>
      </c>
      <c r="E50" s="4">
        <f t="shared" si="0"/>
        <v>2324172</v>
      </c>
      <c r="F50" s="5">
        <v>189000</v>
      </c>
      <c r="G50" s="5">
        <f>108000+660000+300000</f>
        <v>1068000</v>
      </c>
      <c r="H50" s="20">
        <v>1067172</v>
      </c>
    </row>
    <row r="51" spans="1:8" x14ac:dyDescent="0.3">
      <c r="A51" s="34"/>
      <c r="B51" s="33"/>
      <c r="C51" s="33"/>
      <c r="D51" s="8" t="s">
        <v>110</v>
      </c>
      <c r="E51" s="4">
        <f t="shared" si="0"/>
        <v>1389872</v>
      </c>
      <c r="F51" s="5">
        <v>162000</v>
      </c>
      <c r="G51" s="5">
        <v>1100000</v>
      </c>
      <c r="H51" s="20">
        <v>127872</v>
      </c>
    </row>
    <row r="52" spans="1:8" x14ac:dyDescent="0.3">
      <c r="A52" s="34"/>
      <c r="B52" s="33"/>
      <c r="C52" s="33"/>
      <c r="D52" s="8" t="s">
        <v>190</v>
      </c>
      <c r="E52" s="4">
        <f t="shared" si="0"/>
        <v>3477558</v>
      </c>
      <c r="F52" s="5">
        <v>240000</v>
      </c>
      <c r="G52" s="5">
        <v>1620000</v>
      </c>
      <c r="H52" s="20">
        <v>1617558</v>
      </c>
    </row>
    <row r="53" spans="1:8" x14ac:dyDescent="0.3">
      <c r="A53" s="34"/>
      <c r="B53" s="33"/>
      <c r="C53" s="33"/>
      <c r="D53" s="8" t="s">
        <v>191</v>
      </c>
      <c r="E53" s="4">
        <f t="shared" si="0"/>
        <v>297000</v>
      </c>
      <c r="F53" s="5">
        <v>27000</v>
      </c>
      <c r="G53" s="5">
        <v>270000</v>
      </c>
      <c r="H53" s="20"/>
    </row>
    <row r="54" spans="1:8" x14ac:dyDescent="0.3">
      <c r="A54" s="34"/>
      <c r="B54" s="33"/>
      <c r="C54" s="33"/>
      <c r="D54" s="8" t="s">
        <v>192</v>
      </c>
      <c r="E54" s="4">
        <f t="shared" si="0"/>
        <v>1572004</v>
      </c>
      <c r="F54" s="5">
        <v>108000</v>
      </c>
      <c r="G54" s="5">
        <v>1030000</v>
      </c>
      <c r="H54" s="20">
        <v>434004</v>
      </c>
    </row>
    <row r="55" spans="1:8" x14ac:dyDescent="0.3">
      <c r="A55" s="34"/>
      <c r="B55" s="33"/>
      <c r="C55" s="33"/>
      <c r="D55" s="8" t="s">
        <v>125</v>
      </c>
      <c r="E55" s="4">
        <f t="shared" si="0"/>
        <v>1101000</v>
      </c>
      <c r="F55" s="5">
        <v>81000</v>
      </c>
      <c r="G55" s="5">
        <v>1020000</v>
      </c>
      <c r="H55" s="20"/>
    </row>
    <row r="56" spans="1:8" x14ac:dyDescent="0.3">
      <c r="A56" s="34"/>
      <c r="B56" s="33"/>
      <c r="C56" s="33"/>
      <c r="D56" s="8" t="s">
        <v>193</v>
      </c>
      <c r="E56" s="4">
        <f t="shared" si="0"/>
        <v>1124436</v>
      </c>
      <c r="F56" s="5">
        <v>81000</v>
      </c>
      <c r="G56" s="5">
        <v>862500</v>
      </c>
      <c r="H56" s="20">
        <v>180936</v>
      </c>
    </row>
    <row r="57" spans="1:8" x14ac:dyDescent="0.3">
      <c r="A57" s="34"/>
      <c r="B57" s="33"/>
      <c r="C57" s="33"/>
      <c r="D57" s="8" t="s">
        <v>194</v>
      </c>
      <c r="E57" s="4">
        <f t="shared" si="0"/>
        <v>488000</v>
      </c>
      <c r="F57" s="5">
        <v>54000</v>
      </c>
      <c r="G57" s="5">
        <v>434000</v>
      </c>
      <c r="H57" s="20"/>
    </row>
    <row r="58" spans="1:8" x14ac:dyDescent="0.3">
      <c r="A58" s="34"/>
      <c r="B58" s="33"/>
      <c r="C58" s="33"/>
      <c r="D58" s="8" t="s">
        <v>195</v>
      </c>
      <c r="E58" s="4">
        <f t="shared" si="0"/>
        <v>1326400</v>
      </c>
      <c r="F58" s="5">
        <v>90000</v>
      </c>
      <c r="G58" s="5">
        <v>1150000</v>
      </c>
      <c r="H58" s="20">
        <v>86400</v>
      </c>
    </row>
    <row r="59" spans="1:8" ht="29.25" customHeight="1" x14ac:dyDescent="0.3">
      <c r="A59" s="21">
        <v>6</v>
      </c>
      <c r="B59" s="7" t="s">
        <v>196</v>
      </c>
      <c r="C59" s="7" t="s">
        <v>12</v>
      </c>
      <c r="D59" s="8" t="s">
        <v>197</v>
      </c>
      <c r="E59" s="4">
        <f t="shared" si="0"/>
        <v>1280360</v>
      </c>
      <c r="F59" s="5">
        <v>81000</v>
      </c>
      <c r="G59" s="5">
        <v>900000</v>
      </c>
      <c r="H59" s="20">
        <v>299360</v>
      </c>
    </row>
    <row r="60" spans="1:8" x14ac:dyDescent="0.3">
      <c r="A60" s="32">
        <v>7</v>
      </c>
      <c r="B60" s="46" t="s">
        <v>16</v>
      </c>
      <c r="C60" s="33" t="s">
        <v>75</v>
      </c>
      <c r="D60" s="8" t="s">
        <v>134</v>
      </c>
      <c r="E60" s="4">
        <f t="shared" si="0"/>
        <v>3325000</v>
      </c>
      <c r="F60" s="5">
        <v>189000</v>
      </c>
      <c r="G60" s="5">
        <v>2800000</v>
      </c>
      <c r="H60" s="20">
        <v>336000</v>
      </c>
    </row>
    <row r="61" spans="1:8" x14ac:dyDescent="0.3">
      <c r="A61" s="32"/>
      <c r="B61" s="46"/>
      <c r="C61" s="33"/>
      <c r="D61" s="8" t="s">
        <v>198</v>
      </c>
      <c r="E61" s="4">
        <f t="shared" si="0"/>
        <v>923293</v>
      </c>
      <c r="F61" s="5">
        <v>162000</v>
      </c>
      <c r="G61" s="5"/>
      <c r="H61" s="20">
        <v>761293</v>
      </c>
    </row>
    <row r="62" spans="1:8" x14ac:dyDescent="0.3">
      <c r="A62" s="32"/>
      <c r="B62" s="46"/>
      <c r="C62" s="33"/>
      <c r="D62" s="8" t="s">
        <v>199</v>
      </c>
      <c r="E62" s="4">
        <f t="shared" si="0"/>
        <v>2441693</v>
      </c>
      <c r="F62" s="5">
        <v>108000</v>
      </c>
      <c r="G62" s="5">
        <v>1250000</v>
      </c>
      <c r="H62" s="20">
        <v>1083693</v>
      </c>
    </row>
    <row r="63" spans="1:8" x14ac:dyDescent="0.3">
      <c r="A63" s="32"/>
      <c r="B63" s="46"/>
      <c r="C63" s="33"/>
      <c r="D63" s="8" t="s">
        <v>200</v>
      </c>
      <c r="E63" s="4">
        <f t="shared" si="0"/>
        <v>53308</v>
      </c>
      <c r="F63" s="5"/>
      <c r="G63" s="5"/>
      <c r="H63" s="20">
        <v>53308</v>
      </c>
    </row>
    <row r="64" spans="1:8" x14ac:dyDescent="0.3">
      <c r="A64" s="32"/>
      <c r="B64" s="46"/>
      <c r="C64" s="33"/>
      <c r="D64" s="8" t="s">
        <v>201</v>
      </c>
      <c r="E64" s="4">
        <f t="shared" si="0"/>
        <v>1030204</v>
      </c>
      <c r="F64" s="5">
        <v>54000</v>
      </c>
      <c r="G64" s="5">
        <v>900000</v>
      </c>
      <c r="H64" s="20">
        <v>76204</v>
      </c>
    </row>
    <row r="65" spans="1:10" x14ac:dyDescent="0.3">
      <c r="A65" s="32"/>
      <c r="B65" s="46"/>
      <c r="C65" s="33"/>
      <c r="D65" s="8" t="s">
        <v>202</v>
      </c>
      <c r="E65" s="4">
        <f t="shared" si="0"/>
        <v>812488</v>
      </c>
      <c r="F65" s="5">
        <v>27000</v>
      </c>
      <c r="G65" s="5">
        <v>0</v>
      </c>
      <c r="H65" s="20">
        <v>785488</v>
      </c>
    </row>
    <row r="66" spans="1:10" x14ac:dyDescent="0.3">
      <c r="A66" s="32"/>
      <c r="B66" s="46"/>
      <c r="C66" s="33"/>
      <c r="D66" s="8" t="s">
        <v>203</v>
      </c>
      <c r="E66" s="4">
        <f t="shared" si="0"/>
        <v>430964</v>
      </c>
      <c r="F66" s="5">
        <v>27000</v>
      </c>
      <c r="G66" s="5">
        <v>250000</v>
      </c>
      <c r="H66" s="20">
        <v>153964</v>
      </c>
    </row>
    <row r="67" spans="1:10" ht="37.5" x14ac:dyDescent="0.3">
      <c r="A67" s="32"/>
      <c r="B67" s="46"/>
      <c r="C67" s="33"/>
      <c r="D67" s="8" t="s">
        <v>114</v>
      </c>
      <c r="E67" s="4">
        <f t="shared" si="0"/>
        <v>2787000</v>
      </c>
      <c r="F67" s="5">
        <v>135000</v>
      </c>
      <c r="G67" s="5">
        <f>2135000-135000</f>
        <v>2000000</v>
      </c>
      <c r="H67" s="20">
        <v>652000</v>
      </c>
    </row>
    <row r="68" spans="1:10" x14ac:dyDescent="0.3">
      <c r="A68" s="32">
        <v>8</v>
      </c>
      <c r="B68" s="46" t="s">
        <v>20</v>
      </c>
      <c r="C68" s="33" t="s">
        <v>80</v>
      </c>
      <c r="D68" s="8" t="s">
        <v>204</v>
      </c>
      <c r="E68" s="4">
        <f t="shared" si="0"/>
        <v>920164</v>
      </c>
      <c r="F68" s="5">
        <v>81000</v>
      </c>
      <c r="G68" s="5">
        <v>750000</v>
      </c>
      <c r="H68" s="20">
        <v>89164</v>
      </c>
    </row>
    <row r="69" spans="1:10" x14ac:dyDescent="0.3">
      <c r="A69" s="32"/>
      <c r="B69" s="46"/>
      <c r="C69" s="33"/>
      <c r="D69" s="8" t="s">
        <v>135</v>
      </c>
      <c r="E69" s="4">
        <f t="shared" si="0"/>
        <v>1468028</v>
      </c>
      <c r="F69" s="5">
        <v>81000</v>
      </c>
      <c r="G69" s="5">
        <v>500000</v>
      </c>
      <c r="H69" s="20">
        <v>887028</v>
      </c>
    </row>
    <row r="70" spans="1:10" x14ac:dyDescent="0.3">
      <c r="A70" s="32"/>
      <c r="B70" s="46"/>
      <c r="C70" s="33"/>
      <c r="D70" s="8" t="s">
        <v>131</v>
      </c>
      <c r="E70" s="4">
        <f t="shared" si="0"/>
        <v>965000</v>
      </c>
      <c r="F70" s="5">
        <v>54000</v>
      </c>
      <c r="G70" s="5">
        <v>500000</v>
      </c>
      <c r="H70" s="20">
        <v>411000</v>
      </c>
    </row>
    <row r="71" spans="1:10" x14ac:dyDescent="0.3">
      <c r="A71" s="32"/>
      <c r="B71" s="46"/>
      <c r="C71" s="33"/>
      <c r="D71" s="8" t="s">
        <v>205</v>
      </c>
      <c r="E71" s="4">
        <f t="shared" si="0"/>
        <v>1461804</v>
      </c>
      <c r="F71" s="5">
        <v>30000</v>
      </c>
      <c r="G71" s="5">
        <v>250000</v>
      </c>
      <c r="H71" s="20">
        <v>1181804</v>
      </c>
    </row>
    <row r="72" spans="1:10" x14ac:dyDescent="0.3">
      <c r="A72" s="32">
        <v>9</v>
      </c>
      <c r="B72" s="46" t="s">
        <v>17</v>
      </c>
      <c r="C72" s="33" t="s">
        <v>83</v>
      </c>
      <c r="D72" s="8" t="s">
        <v>135</v>
      </c>
      <c r="E72" s="4">
        <f t="shared" si="0"/>
        <v>1461804</v>
      </c>
      <c r="F72" s="5">
        <v>30000</v>
      </c>
      <c r="G72" s="5">
        <v>250000</v>
      </c>
      <c r="H72" s="20">
        <v>1181804</v>
      </c>
    </row>
    <row r="73" spans="1:10" x14ac:dyDescent="0.3">
      <c r="A73" s="32"/>
      <c r="B73" s="46"/>
      <c r="C73" s="33"/>
      <c r="D73" s="8" t="s">
        <v>206</v>
      </c>
      <c r="E73" s="4">
        <f t="shared" si="0"/>
        <v>391336</v>
      </c>
      <c r="F73" s="5">
        <v>54000</v>
      </c>
      <c r="G73" s="5">
        <v>295000</v>
      </c>
      <c r="H73" s="20">
        <v>42336</v>
      </c>
      <c r="J73" s="9"/>
    </row>
    <row r="74" spans="1:10" x14ac:dyDescent="0.3">
      <c r="A74" s="32"/>
      <c r="B74" s="46"/>
      <c r="C74" s="33"/>
      <c r="D74" s="8" t="s">
        <v>109</v>
      </c>
      <c r="E74" s="4">
        <f t="shared" ref="E74:E137" si="1">+F74+G74+H74</f>
        <v>1017267</v>
      </c>
      <c r="F74" s="5">
        <v>81000</v>
      </c>
      <c r="G74" s="5"/>
      <c r="H74" s="20">
        <v>936267</v>
      </c>
    </row>
    <row r="75" spans="1:10" x14ac:dyDescent="0.3">
      <c r="A75" s="32">
        <v>10</v>
      </c>
      <c r="B75" s="33" t="s">
        <v>18</v>
      </c>
      <c r="C75" s="33" t="s">
        <v>87</v>
      </c>
      <c r="D75" s="8" t="s">
        <v>139</v>
      </c>
      <c r="E75" s="4">
        <f t="shared" si="1"/>
        <v>3703316</v>
      </c>
      <c r="F75" s="5">
        <v>405000</v>
      </c>
      <c r="G75" s="5">
        <f>1120000+270000+1200000</f>
        <v>2590000</v>
      </c>
      <c r="H75" s="20">
        <v>708316</v>
      </c>
    </row>
    <row r="76" spans="1:10" x14ac:dyDescent="0.3">
      <c r="A76" s="32"/>
      <c r="B76" s="33"/>
      <c r="C76" s="33"/>
      <c r="D76" s="8" t="s">
        <v>207</v>
      </c>
      <c r="E76" s="4">
        <f t="shared" si="1"/>
        <v>1032954</v>
      </c>
      <c r="F76" s="5">
        <v>54000</v>
      </c>
      <c r="G76" s="5">
        <v>500000</v>
      </c>
      <c r="H76" s="20">
        <v>478954</v>
      </c>
    </row>
    <row r="77" spans="1:10" x14ac:dyDescent="0.3">
      <c r="A77" s="32"/>
      <c r="B77" s="33"/>
      <c r="C77" s="33"/>
      <c r="D77" s="8" t="s">
        <v>208</v>
      </c>
      <c r="E77" s="4">
        <f t="shared" si="1"/>
        <v>848364</v>
      </c>
      <c r="F77" s="5">
        <v>108000</v>
      </c>
      <c r="G77" s="5">
        <v>608000</v>
      </c>
      <c r="H77" s="20">
        <v>132364</v>
      </c>
    </row>
    <row r="78" spans="1:10" x14ac:dyDescent="0.3">
      <c r="A78" s="32"/>
      <c r="B78" s="33"/>
      <c r="C78" s="33"/>
      <c r="D78" s="8" t="s">
        <v>209</v>
      </c>
      <c r="E78" s="4">
        <f t="shared" si="1"/>
        <v>1150180</v>
      </c>
      <c r="F78" s="5">
        <v>81000</v>
      </c>
      <c r="G78" s="5">
        <v>1050000</v>
      </c>
      <c r="H78" s="20">
        <v>19180</v>
      </c>
    </row>
    <row r="79" spans="1:10" x14ac:dyDescent="0.3">
      <c r="A79" s="32"/>
      <c r="B79" s="33"/>
      <c r="C79" s="33"/>
      <c r="D79" s="8" t="s">
        <v>210</v>
      </c>
      <c r="E79" s="4">
        <f t="shared" si="1"/>
        <v>726644</v>
      </c>
      <c r="F79" s="5">
        <v>54000</v>
      </c>
      <c r="G79" s="5">
        <v>440000</v>
      </c>
      <c r="H79" s="20">
        <v>232644</v>
      </c>
    </row>
    <row r="80" spans="1:10" x14ac:dyDescent="0.3">
      <c r="A80" s="32"/>
      <c r="B80" s="33"/>
      <c r="C80" s="33"/>
      <c r="D80" s="8" t="s">
        <v>101</v>
      </c>
      <c r="E80" s="4">
        <f t="shared" si="1"/>
        <v>2944840</v>
      </c>
      <c r="F80" s="5">
        <v>216000</v>
      </c>
      <c r="G80" s="5">
        <v>2560000</v>
      </c>
      <c r="H80" s="20">
        <v>168840</v>
      </c>
    </row>
    <row r="81" spans="1:8" ht="37.5" x14ac:dyDescent="0.3">
      <c r="A81" s="14">
        <v>11</v>
      </c>
      <c r="B81" s="7" t="s">
        <v>19</v>
      </c>
      <c r="C81" s="7" t="s">
        <v>82</v>
      </c>
      <c r="D81" s="8" t="s">
        <v>140</v>
      </c>
      <c r="E81" s="4">
        <f t="shared" si="1"/>
        <v>1263000</v>
      </c>
      <c r="F81" s="5">
        <v>81000</v>
      </c>
      <c r="G81" s="5">
        <v>900000</v>
      </c>
      <c r="H81" s="20">
        <v>282000</v>
      </c>
    </row>
    <row r="82" spans="1:8" x14ac:dyDescent="0.3">
      <c r="A82" s="32">
        <v>12</v>
      </c>
      <c r="B82" s="33" t="s">
        <v>21</v>
      </c>
      <c r="C82" s="33" t="s">
        <v>88</v>
      </c>
      <c r="D82" s="8" t="s">
        <v>141</v>
      </c>
      <c r="E82" s="4">
        <f t="shared" si="1"/>
        <v>274000</v>
      </c>
      <c r="F82" s="5">
        <v>27000</v>
      </c>
      <c r="G82" s="5"/>
      <c r="H82" s="20">
        <v>247000</v>
      </c>
    </row>
    <row r="83" spans="1:8" x14ac:dyDescent="0.3">
      <c r="A83" s="32"/>
      <c r="B83" s="33"/>
      <c r="C83" s="33"/>
      <c r="D83" s="8" t="s">
        <v>142</v>
      </c>
      <c r="E83" s="4">
        <f t="shared" si="1"/>
        <v>830000</v>
      </c>
      <c r="F83" s="5">
        <v>54000</v>
      </c>
      <c r="G83" s="5">
        <f>180000+250000</f>
        <v>430000</v>
      </c>
      <c r="H83" s="20">
        <v>346000</v>
      </c>
    </row>
    <row r="84" spans="1:8" x14ac:dyDescent="0.3">
      <c r="A84" s="32"/>
      <c r="B84" s="33"/>
      <c r="C84" s="33"/>
      <c r="D84" s="8" t="s">
        <v>135</v>
      </c>
      <c r="E84" s="4">
        <f t="shared" si="1"/>
        <v>1771796</v>
      </c>
      <c r="F84" s="5">
        <v>81000</v>
      </c>
      <c r="G84" s="5">
        <f>54000+700000</f>
        <v>754000</v>
      </c>
      <c r="H84" s="20">
        <v>936796</v>
      </c>
    </row>
    <row r="85" spans="1:8" x14ac:dyDescent="0.3">
      <c r="A85" s="32">
        <v>13</v>
      </c>
      <c r="B85" s="33" t="s">
        <v>22</v>
      </c>
      <c r="C85" s="33" t="s">
        <v>56</v>
      </c>
      <c r="D85" s="8" t="s">
        <v>137</v>
      </c>
      <c r="E85" s="4">
        <f t="shared" si="1"/>
        <v>2179640</v>
      </c>
      <c r="F85" s="5">
        <v>135000</v>
      </c>
      <c r="G85" s="5">
        <v>1750000</v>
      </c>
      <c r="H85" s="20">
        <v>294640</v>
      </c>
    </row>
    <row r="86" spans="1:8" x14ac:dyDescent="0.3">
      <c r="A86" s="32"/>
      <c r="B86" s="33"/>
      <c r="C86" s="33"/>
      <c r="D86" s="8" t="s">
        <v>154</v>
      </c>
      <c r="E86" s="4">
        <f t="shared" si="1"/>
        <v>3478152</v>
      </c>
      <c r="F86" s="5">
        <v>189000</v>
      </c>
      <c r="G86" s="5">
        <v>2450000</v>
      </c>
      <c r="H86" s="20">
        <v>839152</v>
      </c>
    </row>
    <row r="87" spans="1:8" x14ac:dyDescent="0.3">
      <c r="A87" s="32"/>
      <c r="B87" s="33"/>
      <c r="C87" s="33"/>
      <c r="D87" s="8" t="s">
        <v>143</v>
      </c>
      <c r="E87" s="4">
        <f t="shared" si="1"/>
        <v>2457720</v>
      </c>
      <c r="F87" s="5">
        <v>135000</v>
      </c>
      <c r="G87" s="5">
        <v>1800000</v>
      </c>
      <c r="H87" s="20">
        <v>522720</v>
      </c>
    </row>
    <row r="88" spans="1:8" x14ac:dyDescent="0.3">
      <c r="A88" s="32"/>
      <c r="B88" s="33"/>
      <c r="C88" s="33"/>
      <c r="D88" s="8" t="s">
        <v>121</v>
      </c>
      <c r="E88" s="4">
        <f t="shared" si="1"/>
        <v>2100666</v>
      </c>
      <c r="F88" s="5">
        <v>81000</v>
      </c>
      <c r="G88" s="5">
        <v>1200000</v>
      </c>
      <c r="H88" s="20">
        <v>819666</v>
      </c>
    </row>
    <row r="89" spans="1:8" ht="56.25" x14ac:dyDescent="0.3">
      <c r="A89" s="14">
        <v>14</v>
      </c>
      <c r="B89" s="7" t="s">
        <v>23</v>
      </c>
      <c r="C89" s="7" t="s">
        <v>86</v>
      </c>
      <c r="D89" s="8" t="s">
        <v>158</v>
      </c>
      <c r="E89" s="4">
        <f t="shared" si="1"/>
        <v>2038000</v>
      </c>
      <c r="F89" s="5">
        <v>108000</v>
      </c>
      <c r="G89" s="5">
        <v>1800000</v>
      </c>
      <c r="H89" s="20">
        <v>130000</v>
      </c>
    </row>
    <row r="90" spans="1:8" ht="37.5" x14ac:dyDescent="0.3">
      <c r="A90" s="14">
        <v>15</v>
      </c>
      <c r="B90" s="7" t="s">
        <v>24</v>
      </c>
      <c r="C90" s="7" t="s">
        <v>79</v>
      </c>
      <c r="D90" s="8" t="s">
        <v>133</v>
      </c>
      <c r="E90" s="4">
        <f t="shared" si="1"/>
        <v>898512</v>
      </c>
      <c r="F90" s="5">
        <v>162000</v>
      </c>
      <c r="G90" s="5">
        <v>600000</v>
      </c>
      <c r="H90" s="20">
        <v>136512</v>
      </c>
    </row>
    <row r="91" spans="1:8" x14ac:dyDescent="0.3">
      <c r="A91" s="32">
        <v>16</v>
      </c>
      <c r="B91" s="33" t="s">
        <v>25</v>
      </c>
      <c r="C91" s="33" t="s">
        <v>78</v>
      </c>
      <c r="D91" s="8" t="s">
        <v>132</v>
      </c>
      <c r="E91" s="4">
        <f t="shared" si="1"/>
        <v>251120</v>
      </c>
      <c r="F91" s="5">
        <v>162000</v>
      </c>
      <c r="G91" s="5"/>
      <c r="H91" s="20">
        <v>89120</v>
      </c>
    </row>
    <row r="92" spans="1:8" x14ac:dyDescent="0.3">
      <c r="A92" s="32"/>
      <c r="B92" s="33"/>
      <c r="C92" s="33"/>
      <c r="D92" s="8" t="s">
        <v>145</v>
      </c>
      <c r="E92" s="4">
        <f t="shared" si="1"/>
        <v>1644259</v>
      </c>
      <c r="F92" s="5">
        <v>135000</v>
      </c>
      <c r="G92" s="5">
        <v>1250000</v>
      </c>
      <c r="H92" s="20">
        <v>259259</v>
      </c>
    </row>
    <row r="93" spans="1:8" x14ac:dyDescent="0.3">
      <c r="A93" s="32"/>
      <c r="B93" s="33"/>
      <c r="C93" s="33"/>
      <c r="D93" s="8" t="s">
        <v>152</v>
      </c>
      <c r="E93" s="4">
        <f t="shared" si="1"/>
        <v>1462122</v>
      </c>
      <c r="F93" s="5">
        <v>81000</v>
      </c>
      <c r="G93" s="5">
        <v>690000</v>
      </c>
      <c r="H93" s="20">
        <v>691122</v>
      </c>
    </row>
    <row r="94" spans="1:8" x14ac:dyDescent="0.3">
      <c r="A94" s="32">
        <v>17</v>
      </c>
      <c r="B94" s="33" t="s">
        <v>26</v>
      </c>
      <c r="C94" s="33" t="s">
        <v>81</v>
      </c>
      <c r="D94" s="8" t="s">
        <v>131</v>
      </c>
      <c r="E94" s="4">
        <f t="shared" si="1"/>
        <v>965000</v>
      </c>
      <c r="F94" s="5">
        <v>54000</v>
      </c>
      <c r="G94" s="5">
        <v>500000</v>
      </c>
      <c r="H94" s="20">
        <v>411000</v>
      </c>
    </row>
    <row r="95" spans="1:8" x14ac:dyDescent="0.3">
      <c r="A95" s="32"/>
      <c r="B95" s="33"/>
      <c r="C95" s="33"/>
      <c r="D95" s="8" t="s">
        <v>115</v>
      </c>
      <c r="E95" s="4">
        <f t="shared" si="1"/>
        <v>1887932</v>
      </c>
      <c r="F95" s="5">
        <v>54000</v>
      </c>
      <c r="G95" s="5">
        <f>210000+300000</f>
        <v>510000</v>
      </c>
      <c r="H95" s="20">
        <v>1323932</v>
      </c>
    </row>
    <row r="96" spans="1:8" ht="29.25" customHeight="1" x14ac:dyDescent="0.3">
      <c r="A96" s="32">
        <v>18</v>
      </c>
      <c r="B96" s="33" t="s">
        <v>27</v>
      </c>
      <c r="C96" s="33" t="s">
        <v>67</v>
      </c>
      <c r="D96" s="8" t="s">
        <v>212</v>
      </c>
      <c r="E96" s="4">
        <f t="shared" si="1"/>
        <v>1253924</v>
      </c>
      <c r="F96" s="5">
        <v>54000</v>
      </c>
      <c r="G96" s="5">
        <v>800000</v>
      </c>
      <c r="H96" s="20">
        <v>399924</v>
      </c>
    </row>
    <row r="97" spans="1:8" x14ac:dyDescent="0.3">
      <c r="A97" s="32"/>
      <c r="B97" s="33"/>
      <c r="C97" s="33"/>
      <c r="D97" s="8" t="s">
        <v>213</v>
      </c>
      <c r="E97" s="4">
        <f t="shared" si="1"/>
        <v>403956</v>
      </c>
      <c r="F97" s="5">
        <v>27000</v>
      </c>
      <c r="G97" s="5">
        <v>350000</v>
      </c>
      <c r="H97" s="20">
        <v>26956</v>
      </c>
    </row>
    <row r="98" spans="1:8" ht="18.75" customHeight="1" x14ac:dyDescent="0.3">
      <c r="A98" s="32"/>
      <c r="B98" s="33"/>
      <c r="C98" s="33"/>
      <c r="D98" s="8" t="s">
        <v>137</v>
      </c>
      <c r="E98" s="4">
        <f t="shared" si="1"/>
        <v>2179640</v>
      </c>
      <c r="F98" s="5">
        <v>135000</v>
      </c>
      <c r="G98" s="5">
        <v>1750000</v>
      </c>
      <c r="H98" s="20">
        <v>294640</v>
      </c>
    </row>
    <row r="99" spans="1:8" x14ac:dyDescent="0.3">
      <c r="A99" s="32"/>
      <c r="B99" s="33"/>
      <c r="C99" s="33"/>
      <c r="D99" s="8" t="s">
        <v>154</v>
      </c>
      <c r="E99" s="4">
        <f t="shared" si="1"/>
        <v>3672689</v>
      </c>
      <c r="F99" s="5">
        <v>189000</v>
      </c>
      <c r="G99" s="5">
        <v>2450000</v>
      </c>
      <c r="H99" s="20">
        <v>1033689</v>
      </c>
    </row>
    <row r="100" spans="1:8" x14ac:dyDescent="0.3">
      <c r="A100" s="32"/>
      <c r="B100" s="33"/>
      <c r="C100" s="33"/>
      <c r="D100" s="8" t="s">
        <v>144</v>
      </c>
      <c r="E100" s="4">
        <f t="shared" si="1"/>
        <v>2457720</v>
      </c>
      <c r="F100" s="5">
        <v>135000</v>
      </c>
      <c r="G100" s="5">
        <v>1800000</v>
      </c>
      <c r="H100" s="20">
        <v>522720</v>
      </c>
    </row>
    <row r="101" spans="1:8" x14ac:dyDescent="0.3">
      <c r="A101" s="32"/>
      <c r="B101" s="33"/>
      <c r="C101" s="33"/>
      <c r="D101" s="8" t="s">
        <v>100</v>
      </c>
      <c r="E101" s="4">
        <f t="shared" si="1"/>
        <v>1272784</v>
      </c>
      <c r="F101" s="5">
        <v>216000</v>
      </c>
      <c r="G101" s="5">
        <v>1030000</v>
      </c>
      <c r="H101" s="20">
        <v>26784</v>
      </c>
    </row>
    <row r="102" spans="1:8" x14ac:dyDescent="0.3">
      <c r="A102" s="32">
        <v>19</v>
      </c>
      <c r="B102" s="33" t="s">
        <v>28</v>
      </c>
      <c r="C102" s="33" t="s">
        <v>74</v>
      </c>
      <c r="D102" s="8" t="s">
        <v>211</v>
      </c>
      <c r="E102" s="4">
        <f t="shared" si="1"/>
        <v>612894</v>
      </c>
      <c r="F102" s="5">
        <v>54000</v>
      </c>
      <c r="G102" s="5">
        <v>400000</v>
      </c>
      <c r="H102" s="20">
        <v>158894</v>
      </c>
    </row>
    <row r="103" spans="1:8" ht="37.5" x14ac:dyDescent="0.3">
      <c r="A103" s="32"/>
      <c r="B103" s="33"/>
      <c r="C103" s="33"/>
      <c r="D103" s="8" t="s">
        <v>149</v>
      </c>
      <c r="E103" s="4">
        <f t="shared" si="1"/>
        <v>668568</v>
      </c>
      <c r="F103" s="5">
        <v>135000</v>
      </c>
      <c r="G103" s="5">
        <v>150000</v>
      </c>
      <c r="H103" s="20">
        <v>383568</v>
      </c>
    </row>
    <row r="104" spans="1:8" x14ac:dyDescent="0.3">
      <c r="A104" s="32">
        <v>20</v>
      </c>
      <c r="B104" s="33" t="s">
        <v>29</v>
      </c>
      <c r="C104" s="33" t="s">
        <v>60</v>
      </c>
      <c r="D104" s="8" t="s">
        <v>146</v>
      </c>
      <c r="E104" s="4">
        <f t="shared" si="1"/>
        <v>1933000</v>
      </c>
      <c r="F104" s="5">
        <v>162000</v>
      </c>
      <c r="G104" s="5">
        <f>180000+1250000</f>
        <v>1430000</v>
      </c>
      <c r="H104" s="20">
        <v>341000</v>
      </c>
    </row>
    <row r="105" spans="1:8" x14ac:dyDescent="0.3">
      <c r="A105" s="32"/>
      <c r="B105" s="33"/>
      <c r="C105" s="33"/>
      <c r="D105" s="8" t="s">
        <v>153</v>
      </c>
      <c r="E105" s="4">
        <f t="shared" si="1"/>
        <v>1771512</v>
      </c>
      <c r="F105" s="5">
        <v>135000</v>
      </c>
      <c r="G105" s="5">
        <v>1500000</v>
      </c>
      <c r="H105" s="20">
        <v>136512</v>
      </c>
    </row>
    <row r="106" spans="1:8" x14ac:dyDescent="0.3">
      <c r="A106" s="32"/>
      <c r="B106" s="33"/>
      <c r="C106" s="33"/>
      <c r="D106" s="8" t="s">
        <v>113</v>
      </c>
      <c r="E106" s="4">
        <f t="shared" si="1"/>
        <v>907500</v>
      </c>
      <c r="F106" s="5">
        <v>108000</v>
      </c>
      <c r="G106" s="5">
        <f>180000+510000</f>
        <v>690000</v>
      </c>
      <c r="H106" s="20">
        <v>109500</v>
      </c>
    </row>
    <row r="107" spans="1:8" x14ac:dyDescent="0.3">
      <c r="A107" s="32"/>
      <c r="B107" s="33"/>
      <c r="C107" s="33"/>
      <c r="D107" s="8" t="s">
        <v>104</v>
      </c>
      <c r="E107" s="4">
        <f t="shared" si="1"/>
        <v>3182282</v>
      </c>
      <c r="F107" s="5">
        <v>108000</v>
      </c>
      <c r="G107" s="5">
        <f>1600000+427000</f>
        <v>2027000</v>
      </c>
      <c r="H107" s="20">
        <v>1047282</v>
      </c>
    </row>
    <row r="108" spans="1:8" x14ac:dyDescent="0.3">
      <c r="A108" s="32"/>
      <c r="B108" s="33"/>
      <c r="C108" s="33"/>
      <c r="D108" s="8" t="s">
        <v>102</v>
      </c>
      <c r="E108" s="4">
        <f t="shared" si="1"/>
        <v>2947729</v>
      </c>
      <c r="F108" s="5">
        <v>81000</v>
      </c>
      <c r="G108" s="5">
        <v>2040000</v>
      </c>
      <c r="H108" s="20">
        <v>826729</v>
      </c>
    </row>
    <row r="109" spans="1:8" x14ac:dyDescent="0.3">
      <c r="A109" s="32"/>
      <c r="B109" s="33"/>
      <c r="C109" s="33"/>
      <c r="D109" s="8" t="s">
        <v>124</v>
      </c>
      <c r="E109" s="4">
        <f t="shared" si="1"/>
        <v>1722984</v>
      </c>
      <c r="F109" s="5">
        <v>27000</v>
      </c>
      <c r="G109" s="5">
        <v>450000</v>
      </c>
      <c r="H109" s="20">
        <v>1245984</v>
      </c>
    </row>
    <row r="110" spans="1:8" x14ac:dyDescent="0.3">
      <c r="A110" s="32"/>
      <c r="B110" s="33"/>
      <c r="C110" s="33"/>
      <c r="D110" s="8" t="s">
        <v>214</v>
      </c>
      <c r="E110" s="4">
        <f t="shared" si="1"/>
        <v>1318132</v>
      </c>
      <c r="F110" s="5">
        <v>81000</v>
      </c>
      <c r="G110" s="5">
        <v>1170000</v>
      </c>
      <c r="H110" s="20">
        <v>67132</v>
      </c>
    </row>
    <row r="111" spans="1:8" x14ac:dyDescent="0.3">
      <c r="A111" s="32"/>
      <c r="B111" s="33"/>
      <c r="C111" s="33"/>
      <c r="D111" s="8" t="s">
        <v>215</v>
      </c>
      <c r="E111" s="4">
        <f t="shared" si="1"/>
        <v>2342644</v>
      </c>
      <c r="F111" s="5">
        <v>108000</v>
      </c>
      <c r="G111" s="5">
        <v>1800000</v>
      </c>
      <c r="H111" s="20">
        <v>434644</v>
      </c>
    </row>
    <row r="112" spans="1:8" x14ac:dyDescent="0.3">
      <c r="A112" s="32"/>
      <c r="B112" s="33"/>
      <c r="C112" s="33"/>
      <c r="D112" s="8" t="s">
        <v>216</v>
      </c>
      <c r="E112" s="4">
        <f t="shared" si="1"/>
        <v>7816727</v>
      </c>
      <c r="F112" s="5"/>
      <c r="G112" s="5"/>
      <c r="H112" s="20">
        <v>7816727</v>
      </c>
    </row>
    <row r="113" spans="1:8" x14ac:dyDescent="0.3">
      <c r="A113" s="32"/>
      <c r="B113" s="33"/>
      <c r="C113" s="33"/>
      <c r="D113" s="8" t="s">
        <v>217</v>
      </c>
      <c r="E113" s="4">
        <f t="shared" si="1"/>
        <v>505044</v>
      </c>
      <c r="F113" s="5">
        <v>27000</v>
      </c>
      <c r="G113" s="5">
        <v>350000</v>
      </c>
      <c r="H113" s="20">
        <v>128044</v>
      </c>
    </row>
    <row r="114" spans="1:8" x14ac:dyDescent="0.3">
      <c r="A114" s="32"/>
      <c r="B114" s="33"/>
      <c r="C114" s="33"/>
      <c r="D114" s="8" t="s">
        <v>173</v>
      </c>
      <c r="E114" s="4">
        <f t="shared" si="1"/>
        <v>790492</v>
      </c>
      <c r="F114" s="5">
        <v>81000</v>
      </c>
      <c r="G114" s="5">
        <v>651000</v>
      </c>
      <c r="H114" s="20">
        <v>58492</v>
      </c>
    </row>
    <row r="115" spans="1:8" x14ac:dyDescent="0.3">
      <c r="A115" s="32"/>
      <c r="B115" s="33"/>
      <c r="C115" s="33"/>
      <c r="D115" s="8" t="s">
        <v>218</v>
      </c>
      <c r="E115" s="4">
        <f t="shared" si="1"/>
        <v>674348</v>
      </c>
      <c r="F115" s="5">
        <v>54000</v>
      </c>
      <c r="G115" s="5">
        <v>580000</v>
      </c>
      <c r="H115" s="20">
        <v>40348</v>
      </c>
    </row>
    <row r="116" spans="1:8" x14ac:dyDescent="0.3">
      <c r="A116" s="32"/>
      <c r="B116" s="33"/>
      <c r="C116" s="33"/>
      <c r="D116" s="8" t="s">
        <v>124</v>
      </c>
      <c r="E116" s="4">
        <f t="shared" si="1"/>
        <v>1656628</v>
      </c>
      <c r="F116" s="5">
        <v>27000</v>
      </c>
      <c r="G116" s="5">
        <v>450000</v>
      </c>
      <c r="H116" s="20">
        <v>1179628</v>
      </c>
    </row>
    <row r="117" spans="1:8" x14ac:dyDescent="0.3">
      <c r="A117" s="32"/>
      <c r="B117" s="33"/>
      <c r="C117" s="33"/>
      <c r="D117" s="8" t="s">
        <v>129</v>
      </c>
      <c r="E117" s="4">
        <f t="shared" si="1"/>
        <v>140184</v>
      </c>
      <c r="F117" s="5">
        <v>27000</v>
      </c>
      <c r="G117" s="5"/>
      <c r="H117" s="20">
        <v>113184</v>
      </c>
    </row>
    <row r="118" spans="1:8" ht="56.25" customHeight="1" x14ac:dyDescent="0.3">
      <c r="A118" s="32">
        <v>21</v>
      </c>
      <c r="B118" s="33" t="s">
        <v>30</v>
      </c>
      <c r="C118" s="33" t="s">
        <v>73</v>
      </c>
      <c r="D118" s="8" t="s">
        <v>219</v>
      </c>
      <c r="E118" s="4">
        <f t="shared" si="1"/>
        <v>174986</v>
      </c>
      <c r="F118" s="5"/>
      <c r="G118" s="5"/>
      <c r="H118" s="20">
        <v>174986</v>
      </c>
    </row>
    <row r="119" spans="1:8" ht="18.75" customHeight="1" x14ac:dyDescent="0.3">
      <c r="A119" s="32"/>
      <c r="B119" s="33"/>
      <c r="C119" s="33"/>
      <c r="D119" s="8" t="s">
        <v>220</v>
      </c>
      <c r="E119" s="4">
        <f t="shared" si="1"/>
        <v>450144</v>
      </c>
      <c r="F119" s="5">
        <v>54000</v>
      </c>
      <c r="G119" s="5">
        <v>220000</v>
      </c>
      <c r="H119" s="20">
        <v>176144</v>
      </c>
    </row>
    <row r="120" spans="1:8" ht="37.5" customHeight="1" x14ac:dyDescent="0.3">
      <c r="A120" s="32"/>
      <c r="B120" s="33"/>
      <c r="C120" s="33"/>
      <c r="D120" s="8" t="s">
        <v>147</v>
      </c>
      <c r="E120" s="4">
        <f t="shared" si="1"/>
        <v>2235709</v>
      </c>
      <c r="F120" s="5">
        <v>162000</v>
      </c>
      <c r="G120" s="5">
        <v>1200000</v>
      </c>
      <c r="H120" s="20">
        <v>873709</v>
      </c>
    </row>
    <row r="121" spans="1:8" x14ac:dyDescent="0.3">
      <c r="A121" s="32">
        <v>22</v>
      </c>
      <c r="B121" s="33" t="s">
        <v>31</v>
      </c>
      <c r="C121" s="33" t="s">
        <v>72</v>
      </c>
      <c r="D121" s="8" t="s">
        <v>221</v>
      </c>
      <c r="E121" s="4">
        <f t="shared" si="1"/>
        <v>390244</v>
      </c>
      <c r="F121" s="5">
        <v>27000</v>
      </c>
      <c r="G121" s="5">
        <v>300000</v>
      </c>
      <c r="H121" s="20">
        <v>63244</v>
      </c>
    </row>
    <row r="122" spans="1:8" x14ac:dyDescent="0.3">
      <c r="A122" s="32"/>
      <c r="B122" s="33"/>
      <c r="C122" s="33"/>
      <c r="D122" s="8" t="s">
        <v>222</v>
      </c>
      <c r="E122" s="4">
        <f t="shared" si="1"/>
        <v>1357644</v>
      </c>
      <c r="F122" s="5">
        <v>81000</v>
      </c>
      <c r="G122" s="5">
        <v>900000</v>
      </c>
      <c r="H122" s="20">
        <v>376644</v>
      </c>
    </row>
    <row r="123" spans="1:8" x14ac:dyDescent="0.3">
      <c r="A123" s="32"/>
      <c r="B123" s="33"/>
      <c r="C123" s="33"/>
      <c r="D123" s="8" t="s">
        <v>223</v>
      </c>
      <c r="E123" s="4">
        <f t="shared" si="1"/>
        <v>970844</v>
      </c>
      <c r="F123" s="5">
        <v>54000</v>
      </c>
      <c r="G123" s="5">
        <v>740000</v>
      </c>
      <c r="H123" s="20">
        <v>176844</v>
      </c>
    </row>
    <row r="124" spans="1:8" x14ac:dyDescent="0.3">
      <c r="A124" s="32"/>
      <c r="B124" s="33"/>
      <c r="C124" s="33"/>
      <c r="D124" s="8" t="s">
        <v>183</v>
      </c>
      <c r="E124" s="4">
        <f t="shared" si="1"/>
        <v>788044</v>
      </c>
      <c r="F124" s="5">
        <v>60000</v>
      </c>
      <c r="G124" s="5">
        <v>600000</v>
      </c>
      <c r="H124" s="20">
        <v>128044</v>
      </c>
    </row>
    <row r="125" spans="1:8" x14ac:dyDescent="0.3">
      <c r="A125" s="32"/>
      <c r="B125" s="33"/>
      <c r="C125" s="33"/>
      <c r="D125" s="8" t="s">
        <v>224</v>
      </c>
      <c r="E125" s="4">
        <f t="shared" si="1"/>
        <v>506004</v>
      </c>
      <c r="F125" s="5">
        <v>27000</v>
      </c>
      <c r="G125" s="5">
        <v>300000</v>
      </c>
      <c r="H125" s="20">
        <v>179004</v>
      </c>
    </row>
    <row r="126" spans="1:8" x14ac:dyDescent="0.3">
      <c r="A126" s="32"/>
      <c r="B126" s="33"/>
      <c r="C126" s="33"/>
      <c r="D126" s="8" t="s">
        <v>225</v>
      </c>
      <c r="E126" s="4">
        <f t="shared" si="1"/>
        <v>405044</v>
      </c>
      <c r="F126" s="5">
        <v>27000</v>
      </c>
      <c r="G126" s="5">
        <v>250000</v>
      </c>
      <c r="H126" s="20">
        <v>128044</v>
      </c>
    </row>
    <row r="127" spans="1:8" x14ac:dyDescent="0.3">
      <c r="A127" s="32"/>
      <c r="B127" s="33"/>
      <c r="C127" s="33"/>
      <c r="D127" s="8" t="s">
        <v>226</v>
      </c>
      <c r="E127" s="4">
        <f t="shared" si="1"/>
        <v>2610564</v>
      </c>
      <c r="F127" s="5">
        <v>243000</v>
      </c>
      <c r="G127" s="5">
        <v>2300000</v>
      </c>
      <c r="H127" s="20">
        <v>67564</v>
      </c>
    </row>
    <row r="128" spans="1:8" x14ac:dyDescent="0.3">
      <c r="A128" s="32"/>
      <c r="B128" s="33"/>
      <c r="C128" s="33"/>
      <c r="D128" s="8" t="s">
        <v>227</v>
      </c>
      <c r="E128" s="4">
        <f t="shared" si="1"/>
        <v>2478440</v>
      </c>
      <c r="F128" s="5">
        <v>108000</v>
      </c>
      <c r="G128" s="5">
        <v>880000</v>
      </c>
      <c r="H128" s="20">
        <v>1490440</v>
      </c>
    </row>
    <row r="129" spans="1:8" x14ac:dyDescent="0.3">
      <c r="A129" s="32"/>
      <c r="B129" s="33"/>
      <c r="C129" s="33"/>
      <c r="D129" s="8" t="s">
        <v>228</v>
      </c>
      <c r="E129" s="4">
        <f t="shared" si="1"/>
        <v>277844</v>
      </c>
      <c r="F129" s="5">
        <v>27000</v>
      </c>
      <c r="G129" s="5">
        <v>220000</v>
      </c>
      <c r="H129" s="20">
        <v>30844</v>
      </c>
    </row>
    <row r="130" spans="1:8" x14ac:dyDescent="0.3">
      <c r="A130" s="32"/>
      <c r="B130" s="33"/>
      <c r="C130" s="33"/>
      <c r="D130" s="8" t="s">
        <v>186</v>
      </c>
      <c r="E130" s="4">
        <f t="shared" si="1"/>
        <v>947620</v>
      </c>
      <c r="F130" s="5">
        <v>54000</v>
      </c>
      <c r="G130" s="5">
        <v>600000</v>
      </c>
      <c r="H130" s="20">
        <v>293620</v>
      </c>
    </row>
    <row r="131" spans="1:8" x14ac:dyDescent="0.3">
      <c r="A131" s="32"/>
      <c r="B131" s="33"/>
      <c r="C131" s="33"/>
      <c r="D131" s="8" t="s">
        <v>148</v>
      </c>
      <c r="E131" s="4">
        <f t="shared" si="1"/>
        <v>2434311</v>
      </c>
      <c r="F131" s="5">
        <v>162000</v>
      </c>
      <c r="G131" s="5">
        <v>1200000</v>
      </c>
      <c r="H131" s="20">
        <v>1072311</v>
      </c>
    </row>
    <row r="132" spans="1:8" x14ac:dyDescent="0.3">
      <c r="A132" s="32">
        <v>23</v>
      </c>
      <c r="B132" s="33" t="s">
        <v>32</v>
      </c>
      <c r="C132" s="33" t="s">
        <v>59</v>
      </c>
      <c r="D132" s="8" t="s">
        <v>151</v>
      </c>
      <c r="E132" s="4">
        <f t="shared" si="1"/>
        <v>657712</v>
      </c>
      <c r="F132" s="5">
        <v>27000</v>
      </c>
      <c r="G132" s="5">
        <v>180000</v>
      </c>
      <c r="H132" s="20">
        <v>450712</v>
      </c>
    </row>
    <row r="133" spans="1:8" x14ac:dyDescent="0.3">
      <c r="A133" s="32"/>
      <c r="B133" s="33"/>
      <c r="C133" s="33"/>
      <c r="D133" s="8" t="s">
        <v>229</v>
      </c>
      <c r="E133" s="4">
        <f t="shared" si="1"/>
        <v>456302</v>
      </c>
      <c r="F133" s="5">
        <v>54000</v>
      </c>
      <c r="G133" s="5"/>
      <c r="H133" s="20">
        <v>402302</v>
      </c>
    </row>
    <row r="134" spans="1:8" x14ac:dyDescent="0.3">
      <c r="A134" s="32"/>
      <c r="B134" s="33"/>
      <c r="C134" s="33"/>
      <c r="D134" s="8" t="s">
        <v>116</v>
      </c>
      <c r="E134" s="4">
        <f t="shared" si="1"/>
        <v>859097</v>
      </c>
      <c r="F134" s="5">
        <v>27000</v>
      </c>
      <c r="G134" s="5">
        <v>300000</v>
      </c>
      <c r="H134" s="20">
        <v>532097</v>
      </c>
    </row>
    <row r="135" spans="1:8" ht="37.5" x14ac:dyDescent="0.3">
      <c r="A135" s="14">
        <v>24</v>
      </c>
      <c r="B135" s="7" t="s">
        <v>33</v>
      </c>
      <c r="C135" s="7" t="s">
        <v>77</v>
      </c>
      <c r="D135" s="8" t="s">
        <v>155</v>
      </c>
      <c r="E135" s="4">
        <f t="shared" si="1"/>
        <v>968136</v>
      </c>
      <c r="F135" s="5">
        <v>81000</v>
      </c>
      <c r="G135" s="5">
        <v>780000</v>
      </c>
      <c r="H135" s="20">
        <v>107136</v>
      </c>
    </row>
    <row r="136" spans="1:8" ht="37.5" x14ac:dyDescent="0.3">
      <c r="A136" s="14">
        <v>25</v>
      </c>
      <c r="B136" s="7" t="s">
        <v>34</v>
      </c>
      <c r="C136" s="7" t="s">
        <v>76</v>
      </c>
      <c r="D136" s="8" t="s">
        <v>156</v>
      </c>
      <c r="E136" s="4">
        <f t="shared" si="1"/>
        <v>1368719</v>
      </c>
      <c r="F136" s="5">
        <v>81000</v>
      </c>
      <c r="G136" s="5">
        <f>350000+40500</f>
        <v>390500</v>
      </c>
      <c r="H136" s="20">
        <v>897219</v>
      </c>
    </row>
    <row r="137" spans="1:8" x14ac:dyDescent="0.3">
      <c r="A137" s="32">
        <v>26</v>
      </c>
      <c r="B137" s="33" t="s">
        <v>35</v>
      </c>
      <c r="C137" s="33" t="s">
        <v>54</v>
      </c>
      <c r="D137" s="8" t="s">
        <v>157</v>
      </c>
      <c r="E137" s="4">
        <f t="shared" si="1"/>
        <v>1525827</v>
      </c>
      <c r="F137" s="5">
        <v>54000</v>
      </c>
      <c r="G137" s="5">
        <v>600000</v>
      </c>
      <c r="H137" s="20">
        <v>871827</v>
      </c>
    </row>
    <row r="138" spans="1:8" x14ac:dyDescent="0.3">
      <c r="A138" s="32"/>
      <c r="B138" s="33"/>
      <c r="C138" s="33"/>
      <c r="D138" s="8" t="s">
        <v>230</v>
      </c>
      <c r="E138" s="4">
        <f t="shared" ref="E138:E201" si="2">+F138+G138+H138</f>
        <v>2616000</v>
      </c>
      <c r="F138" s="5">
        <v>216000</v>
      </c>
      <c r="G138" s="5">
        <v>2400000</v>
      </c>
      <c r="H138" s="20"/>
    </row>
    <row r="139" spans="1:8" x14ac:dyDescent="0.3">
      <c r="A139" s="32"/>
      <c r="B139" s="33"/>
      <c r="C139" s="33"/>
      <c r="D139" s="8" t="s">
        <v>231</v>
      </c>
      <c r="E139" s="4">
        <f t="shared" si="2"/>
        <v>681000</v>
      </c>
      <c r="F139" s="5">
        <v>81000</v>
      </c>
      <c r="G139" s="5">
        <v>600000</v>
      </c>
      <c r="H139" s="20"/>
    </row>
    <row r="140" spans="1:8" x14ac:dyDescent="0.3">
      <c r="A140" s="32"/>
      <c r="B140" s="33"/>
      <c r="C140" s="33"/>
      <c r="D140" s="8" t="s">
        <v>232</v>
      </c>
      <c r="E140" s="4">
        <f t="shared" si="2"/>
        <v>2083648</v>
      </c>
      <c r="F140" s="5">
        <v>81000</v>
      </c>
      <c r="G140" s="5">
        <v>1050000</v>
      </c>
      <c r="H140" s="20">
        <v>952648</v>
      </c>
    </row>
    <row r="141" spans="1:8" x14ac:dyDescent="0.3">
      <c r="A141" s="32"/>
      <c r="B141" s="33"/>
      <c r="C141" s="33"/>
      <c r="D141" s="8" t="s">
        <v>111</v>
      </c>
      <c r="E141" s="4">
        <f t="shared" si="2"/>
        <v>5655229</v>
      </c>
      <c r="F141" s="5">
        <v>513000</v>
      </c>
      <c r="G141" s="5">
        <f>1400000+2700000</f>
        <v>4100000</v>
      </c>
      <c r="H141" s="20">
        <v>1042229</v>
      </c>
    </row>
    <row r="142" spans="1:8" x14ac:dyDescent="0.3">
      <c r="A142" s="32"/>
      <c r="B142" s="33"/>
      <c r="C142" s="33"/>
      <c r="D142" s="8" t="s">
        <v>126</v>
      </c>
      <c r="E142" s="4">
        <f t="shared" si="2"/>
        <v>2415501</v>
      </c>
      <c r="F142" s="5">
        <v>108000</v>
      </c>
      <c r="G142" s="5">
        <v>992000</v>
      </c>
      <c r="H142" s="20">
        <v>1315501</v>
      </c>
    </row>
    <row r="143" spans="1:8" x14ac:dyDescent="0.3">
      <c r="A143" s="50">
        <v>27</v>
      </c>
      <c r="B143" s="49" t="s">
        <v>36</v>
      </c>
      <c r="C143" s="49" t="s">
        <v>61</v>
      </c>
      <c r="D143" s="8" t="s">
        <v>163</v>
      </c>
      <c r="E143" s="4">
        <f t="shared" si="2"/>
        <v>478120</v>
      </c>
      <c r="F143" s="5">
        <v>27000</v>
      </c>
      <c r="G143" s="5"/>
      <c r="H143" s="20">
        <v>451120</v>
      </c>
    </row>
    <row r="144" spans="1:8" ht="37.5" x14ac:dyDescent="0.3">
      <c r="A144" s="50"/>
      <c r="B144" s="49"/>
      <c r="C144" s="49"/>
      <c r="D144" s="8" t="s">
        <v>162</v>
      </c>
      <c r="E144" s="4">
        <f t="shared" si="2"/>
        <v>3362714</v>
      </c>
      <c r="F144" s="5">
        <v>162000</v>
      </c>
      <c r="G144" s="5">
        <f>450000+500000+1200000</f>
        <v>2150000</v>
      </c>
      <c r="H144" s="20">
        <v>1050714</v>
      </c>
    </row>
    <row r="145" spans="1:8" x14ac:dyDescent="0.3">
      <c r="A145" s="50"/>
      <c r="B145" s="49"/>
      <c r="C145" s="49"/>
      <c r="D145" s="8" t="s">
        <v>159</v>
      </c>
      <c r="E145" s="4">
        <f t="shared" si="2"/>
        <v>2947729</v>
      </c>
      <c r="F145" s="5">
        <v>81000</v>
      </c>
      <c r="G145" s="5">
        <v>2040000</v>
      </c>
      <c r="H145" s="20">
        <v>826729</v>
      </c>
    </row>
    <row r="146" spans="1:8" x14ac:dyDescent="0.3">
      <c r="A146" s="50"/>
      <c r="B146" s="49"/>
      <c r="C146" s="49"/>
      <c r="D146" s="8" t="s">
        <v>233</v>
      </c>
      <c r="E146" s="4">
        <f t="shared" si="2"/>
        <v>1119971</v>
      </c>
      <c r="F146" s="5">
        <v>54000</v>
      </c>
      <c r="G146" s="5">
        <v>625000</v>
      </c>
      <c r="H146" s="20">
        <v>440971</v>
      </c>
    </row>
    <row r="147" spans="1:8" x14ac:dyDescent="0.3">
      <c r="A147" s="50"/>
      <c r="B147" s="49"/>
      <c r="C147" s="49"/>
      <c r="D147" s="8" t="s">
        <v>234</v>
      </c>
      <c r="E147" s="4">
        <f t="shared" si="2"/>
        <v>1151000</v>
      </c>
      <c r="F147" s="5">
        <v>81000</v>
      </c>
      <c r="G147" s="5">
        <v>1070000</v>
      </c>
      <c r="H147" s="20"/>
    </row>
    <row r="148" spans="1:8" x14ac:dyDescent="0.3">
      <c r="A148" s="50"/>
      <c r="B148" s="49"/>
      <c r="C148" s="49"/>
      <c r="D148" s="8" t="s">
        <v>217</v>
      </c>
      <c r="E148" s="4">
        <f t="shared" si="2"/>
        <v>377000</v>
      </c>
      <c r="F148" s="5">
        <v>27000</v>
      </c>
      <c r="G148" s="5">
        <v>350000</v>
      </c>
      <c r="H148" s="20"/>
    </row>
    <row r="149" spans="1:8" x14ac:dyDescent="0.3">
      <c r="A149" s="50"/>
      <c r="B149" s="49"/>
      <c r="C149" s="49"/>
      <c r="D149" s="8" t="s">
        <v>165</v>
      </c>
      <c r="E149" s="4">
        <f t="shared" si="2"/>
        <v>664000</v>
      </c>
      <c r="F149" s="5">
        <v>54000</v>
      </c>
      <c r="G149" s="5">
        <v>610000</v>
      </c>
      <c r="H149" s="20"/>
    </row>
    <row r="150" spans="1:8" x14ac:dyDescent="0.3">
      <c r="A150" s="50"/>
      <c r="B150" s="49"/>
      <c r="C150" s="49"/>
      <c r="D150" s="8" t="s">
        <v>235</v>
      </c>
      <c r="E150" s="4">
        <f t="shared" si="2"/>
        <v>981000</v>
      </c>
      <c r="F150" s="5">
        <v>81000</v>
      </c>
      <c r="G150" s="5">
        <v>900000</v>
      </c>
      <c r="H150" s="20"/>
    </row>
    <row r="151" spans="1:8" x14ac:dyDescent="0.3">
      <c r="A151" s="50"/>
      <c r="B151" s="49"/>
      <c r="C151" s="49"/>
      <c r="D151" s="8" t="s">
        <v>166</v>
      </c>
      <c r="E151" s="4">
        <f t="shared" si="2"/>
        <v>330000</v>
      </c>
      <c r="F151" s="5">
        <v>30000</v>
      </c>
      <c r="G151" s="5">
        <v>300000</v>
      </c>
      <c r="H151" s="20"/>
    </row>
    <row r="152" spans="1:8" x14ac:dyDescent="0.3">
      <c r="A152" s="50"/>
      <c r="B152" s="49"/>
      <c r="C152" s="49"/>
      <c r="D152" s="8" t="s">
        <v>236</v>
      </c>
      <c r="E152" s="4">
        <f t="shared" si="2"/>
        <v>2047947.9999999404</v>
      </c>
      <c r="F152" s="5"/>
      <c r="G152" s="5"/>
      <c r="H152" s="20">
        <v>2047947.9999999404</v>
      </c>
    </row>
    <row r="153" spans="1:8" x14ac:dyDescent="0.3">
      <c r="A153" s="50"/>
      <c r="B153" s="49"/>
      <c r="C153" s="49"/>
      <c r="D153" s="8" t="s">
        <v>237</v>
      </c>
      <c r="E153" s="4">
        <f t="shared" si="2"/>
        <v>1131000</v>
      </c>
      <c r="F153" s="5">
        <v>81000</v>
      </c>
      <c r="G153" s="5">
        <v>1050000</v>
      </c>
      <c r="H153" s="20"/>
    </row>
    <row r="154" spans="1:8" x14ac:dyDescent="0.3">
      <c r="A154" s="50"/>
      <c r="B154" s="49"/>
      <c r="C154" s="49"/>
      <c r="D154" s="8" t="s">
        <v>238</v>
      </c>
      <c r="E154" s="4">
        <f t="shared" si="2"/>
        <v>2132262</v>
      </c>
      <c r="F154" s="5">
        <v>81000</v>
      </c>
      <c r="G154" s="5">
        <v>1500000</v>
      </c>
      <c r="H154" s="20">
        <v>551262</v>
      </c>
    </row>
    <row r="155" spans="1:8" x14ac:dyDescent="0.3">
      <c r="A155" s="50"/>
      <c r="B155" s="49"/>
      <c r="C155" s="49"/>
      <c r="D155" s="8" t="s">
        <v>160</v>
      </c>
      <c r="E155" s="4">
        <f t="shared" si="2"/>
        <v>1865532</v>
      </c>
      <c r="F155" s="5">
        <v>54000</v>
      </c>
      <c r="G155" s="5">
        <v>780000</v>
      </c>
      <c r="H155" s="20">
        <v>1031532</v>
      </c>
    </row>
    <row r="156" spans="1:8" x14ac:dyDescent="0.3">
      <c r="A156" s="50"/>
      <c r="B156" s="49"/>
      <c r="C156" s="49"/>
      <c r="D156" s="8" t="s">
        <v>161</v>
      </c>
      <c r="E156" s="4">
        <f t="shared" si="2"/>
        <v>2019341</v>
      </c>
      <c r="F156" s="5">
        <v>54000</v>
      </c>
      <c r="G156" s="5">
        <v>550000</v>
      </c>
      <c r="H156" s="20">
        <v>1415341</v>
      </c>
    </row>
    <row r="157" spans="1:8" ht="18.75" customHeight="1" x14ac:dyDescent="0.3">
      <c r="A157" s="22">
        <v>28</v>
      </c>
      <c r="B157" s="33" t="s">
        <v>40</v>
      </c>
      <c r="C157" s="33" t="s">
        <v>68</v>
      </c>
      <c r="D157" s="8" t="s">
        <v>239</v>
      </c>
      <c r="E157" s="4">
        <f t="shared" si="2"/>
        <v>618654</v>
      </c>
      <c r="F157" s="5">
        <v>54000</v>
      </c>
      <c r="G157" s="5">
        <v>200000</v>
      </c>
      <c r="H157" s="20">
        <v>364654</v>
      </c>
    </row>
    <row r="158" spans="1:8" x14ac:dyDescent="0.3">
      <c r="A158" s="14">
        <v>29</v>
      </c>
      <c r="B158" s="33"/>
      <c r="C158" s="33"/>
      <c r="D158" s="8" t="s">
        <v>105</v>
      </c>
      <c r="E158" s="4">
        <f t="shared" si="2"/>
        <v>313390</v>
      </c>
      <c r="F158" s="5">
        <v>54000</v>
      </c>
      <c r="G158" s="5">
        <v>120000</v>
      </c>
      <c r="H158" s="20">
        <v>139390</v>
      </c>
    </row>
    <row r="159" spans="1:8" ht="37.5" x14ac:dyDescent="0.3">
      <c r="A159" s="14">
        <v>30</v>
      </c>
      <c r="B159" s="7" t="s">
        <v>37</v>
      </c>
      <c r="C159" s="7" t="s">
        <v>69</v>
      </c>
      <c r="D159" s="8" t="s">
        <v>105</v>
      </c>
      <c r="E159" s="4">
        <f t="shared" si="2"/>
        <v>385590</v>
      </c>
      <c r="F159" s="5">
        <v>54000</v>
      </c>
      <c r="G159" s="5">
        <v>120000</v>
      </c>
      <c r="H159" s="20">
        <v>211590</v>
      </c>
    </row>
    <row r="160" spans="1:8" ht="37.5" x14ac:dyDescent="0.3">
      <c r="A160" s="14">
        <v>31</v>
      </c>
      <c r="B160" s="7" t="s">
        <v>38</v>
      </c>
      <c r="C160" s="7" t="s">
        <v>84</v>
      </c>
      <c r="D160" s="8" t="s">
        <v>106</v>
      </c>
      <c r="E160" s="4">
        <f t="shared" si="2"/>
        <v>1389008</v>
      </c>
      <c r="F160" s="5">
        <v>162000</v>
      </c>
      <c r="G160" s="5">
        <v>1100000</v>
      </c>
      <c r="H160" s="20">
        <v>127008</v>
      </c>
    </row>
    <row r="161" spans="1:8" x14ac:dyDescent="0.3">
      <c r="A161" s="14">
        <v>32</v>
      </c>
      <c r="B161" s="7" t="s">
        <v>240</v>
      </c>
      <c r="C161" s="7" t="s">
        <v>61</v>
      </c>
      <c r="D161" s="8" t="s">
        <v>241</v>
      </c>
      <c r="E161" s="4">
        <f t="shared" si="2"/>
        <v>945168</v>
      </c>
      <c r="F161" s="5">
        <v>108000</v>
      </c>
      <c r="G161" s="5">
        <v>708000</v>
      </c>
      <c r="H161" s="20">
        <v>129168</v>
      </c>
    </row>
    <row r="162" spans="1:8" x14ac:dyDescent="0.3">
      <c r="A162" s="32">
        <v>33</v>
      </c>
      <c r="B162" s="33" t="s">
        <v>39</v>
      </c>
      <c r="C162" s="33" t="s">
        <v>70</v>
      </c>
      <c r="D162" s="8" t="s">
        <v>242</v>
      </c>
      <c r="E162" s="4">
        <f t="shared" si="2"/>
        <v>858880</v>
      </c>
      <c r="F162" s="5">
        <v>108000</v>
      </c>
      <c r="G162" s="5">
        <v>370000</v>
      </c>
      <c r="H162" s="20">
        <v>380880</v>
      </c>
    </row>
    <row r="163" spans="1:8" x14ac:dyDescent="0.3">
      <c r="A163" s="32"/>
      <c r="B163" s="33"/>
      <c r="C163" s="33"/>
      <c r="D163" s="8" t="s">
        <v>107</v>
      </c>
      <c r="E163" s="4">
        <f t="shared" si="2"/>
        <v>654000</v>
      </c>
      <c r="F163" s="5">
        <v>54000</v>
      </c>
      <c r="G163" s="5">
        <v>200000</v>
      </c>
      <c r="H163" s="20">
        <v>400000</v>
      </c>
    </row>
    <row r="164" spans="1:8" x14ac:dyDescent="0.3">
      <c r="A164" s="32">
        <v>31</v>
      </c>
      <c r="B164" s="33" t="s">
        <v>382</v>
      </c>
      <c r="C164" s="33" t="s">
        <v>85</v>
      </c>
      <c r="D164" s="8" t="s">
        <v>184</v>
      </c>
      <c r="E164" s="4">
        <f t="shared" si="2"/>
        <v>981000</v>
      </c>
      <c r="F164" s="5">
        <v>81000</v>
      </c>
      <c r="G164" s="5">
        <v>900000</v>
      </c>
      <c r="H164" s="20"/>
    </row>
    <row r="165" spans="1:8" x14ac:dyDescent="0.3">
      <c r="A165" s="32"/>
      <c r="B165" s="33"/>
      <c r="C165" s="33"/>
      <c r="D165" s="8" t="s">
        <v>108</v>
      </c>
      <c r="E165" s="4">
        <f t="shared" si="2"/>
        <v>830000</v>
      </c>
      <c r="F165" s="5">
        <v>54000</v>
      </c>
      <c r="G165" s="5">
        <v>440000</v>
      </c>
      <c r="H165" s="20">
        <v>336000</v>
      </c>
    </row>
    <row r="166" spans="1:8" ht="37.5" customHeight="1" x14ac:dyDescent="0.3">
      <c r="A166" s="32">
        <v>32</v>
      </c>
      <c r="B166" s="33" t="s">
        <v>41</v>
      </c>
      <c r="C166" s="33" t="s">
        <v>71</v>
      </c>
      <c r="D166" s="8" t="s">
        <v>173</v>
      </c>
      <c r="E166" s="4">
        <f t="shared" si="2"/>
        <v>1255848</v>
      </c>
      <c r="F166" s="5">
        <v>81000</v>
      </c>
      <c r="G166" s="5">
        <v>1050000</v>
      </c>
      <c r="H166" s="20">
        <v>124848</v>
      </c>
    </row>
    <row r="167" spans="1:8" x14ac:dyDescent="0.3">
      <c r="A167" s="32"/>
      <c r="B167" s="33"/>
      <c r="C167" s="33"/>
      <c r="D167" s="8" t="s">
        <v>217</v>
      </c>
      <c r="E167" s="4">
        <f t="shared" si="2"/>
        <v>405044</v>
      </c>
      <c r="F167" s="5">
        <v>27000</v>
      </c>
      <c r="G167" s="5">
        <v>250000</v>
      </c>
      <c r="H167" s="20">
        <v>128044</v>
      </c>
    </row>
    <row r="168" spans="1:8" x14ac:dyDescent="0.3">
      <c r="A168" s="32"/>
      <c r="B168" s="33"/>
      <c r="C168" s="33"/>
      <c r="D168" s="8" t="s">
        <v>243</v>
      </c>
      <c r="E168" s="4">
        <f t="shared" si="2"/>
        <v>2407644</v>
      </c>
      <c r="F168" s="5">
        <v>108000</v>
      </c>
      <c r="G168" s="5">
        <v>1800000</v>
      </c>
      <c r="H168" s="20">
        <v>499644</v>
      </c>
    </row>
    <row r="169" spans="1:8" x14ac:dyDescent="0.3">
      <c r="A169" s="32"/>
      <c r="B169" s="33"/>
      <c r="C169" s="33"/>
      <c r="D169" s="8" t="s">
        <v>244</v>
      </c>
      <c r="E169" s="4">
        <f t="shared" si="2"/>
        <v>675212</v>
      </c>
      <c r="F169" s="5">
        <v>54000</v>
      </c>
      <c r="G169" s="5">
        <v>580000</v>
      </c>
      <c r="H169" s="20">
        <v>41212</v>
      </c>
    </row>
    <row r="170" spans="1:8" x14ac:dyDescent="0.3">
      <c r="A170" s="32"/>
      <c r="B170" s="33"/>
      <c r="C170" s="33"/>
      <c r="D170" s="8" t="s">
        <v>214</v>
      </c>
      <c r="E170" s="4">
        <f t="shared" si="2"/>
        <v>1313812</v>
      </c>
      <c r="F170" s="5">
        <v>81000</v>
      </c>
      <c r="G170" s="5">
        <v>1170000</v>
      </c>
      <c r="H170" s="20">
        <v>62812</v>
      </c>
    </row>
    <row r="171" spans="1:8" ht="37.5" x14ac:dyDescent="0.3">
      <c r="A171" s="32"/>
      <c r="B171" s="33"/>
      <c r="C171" s="33"/>
      <c r="D171" s="8" t="s">
        <v>114</v>
      </c>
      <c r="E171" s="4">
        <f t="shared" si="2"/>
        <v>2987329</v>
      </c>
      <c r="F171" s="5">
        <v>135000</v>
      </c>
      <c r="G171" s="5">
        <f>500000+500000+1200000</f>
        <v>2200000</v>
      </c>
      <c r="H171" s="20">
        <v>652329</v>
      </c>
    </row>
    <row r="172" spans="1:8" ht="56.25" customHeight="1" x14ac:dyDescent="0.3">
      <c r="A172" s="32">
        <v>33</v>
      </c>
      <c r="B172" s="33" t="s">
        <v>42</v>
      </c>
      <c r="C172" s="33" t="s">
        <v>90</v>
      </c>
      <c r="D172" s="8" t="s">
        <v>245</v>
      </c>
      <c r="E172" s="4">
        <f t="shared" si="2"/>
        <v>1326316</v>
      </c>
      <c r="F172" s="5">
        <v>108000</v>
      </c>
      <c r="G172" s="5">
        <v>1200000</v>
      </c>
      <c r="H172" s="20">
        <v>18316</v>
      </c>
    </row>
    <row r="173" spans="1:8" ht="18.75" customHeight="1" x14ac:dyDescent="0.3">
      <c r="A173" s="32"/>
      <c r="B173" s="33"/>
      <c r="C173" s="33"/>
      <c r="D173" s="8" t="s">
        <v>246</v>
      </c>
      <c r="E173" s="4">
        <f t="shared" si="2"/>
        <v>1056644</v>
      </c>
      <c r="F173" s="5">
        <v>81000</v>
      </c>
      <c r="G173" s="5">
        <v>750000</v>
      </c>
      <c r="H173" s="20">
        <v>225644</v>
      </c>
    </row>
    <row r="174" spans="1:8" x14ac:dyDescent="0.3">
      <c r="A174" s="32"/>
      <c r="B174" s="33"/>
      <c r="C174" s="33"/>
      <c r="D174" s="8" t="s">
        <v>103</v>
      </c>
      <c r="E174" s="4">
        <f t="shared" si="2"/>
        <v>2182000</v>
      </c>
      <c r="F174" s="5">
        <v>216000</v>
      </c>
      <c r="G174" s="5">
        <v>1600000</v>
      </c>
      <c r="H174" s="20">
        <v>366000</v>
      </c>
    </row>
    <row r="175" spans="1:8" x14ac:dyDescent="0.3">
      <c r="A175" s="32">
        <v>34</v>
      </c>
      <c r="B175" s="33" t="s">
        <v>43</v>
      </c>
      <c r="C175" s="33" t="s">
        <v>89</v>
      </c>
      <c r="D175" s="8" t="s">
        <v>247</v>
      </c>
      <c r="E175" s="4">
        <f t="shared" si="2"/>
        <v>1465524</v>
      </c>
      <c r="F175" s="5">
        <v>135000</v>
      </c>
      <c r="G175" s="5">
        <v>1250000</v>
      </c>
      <c r="H175" s="20">
        <v>80524</v>
      </c>
    </row>
    <row r="176" spans="1:8" ht="18.75" customHeight="1" x14ac:dyDescent="0.3">
      <c r="A176" s="32"/>
      <c r="B176" s="33"/>
      <c r="C176" s="33"/>
      <c r="D176" s="12" t="s">
        <v>248</v>
      </c>
      <c r="E176" s="4">
        <f t="shared" si="2"/>
        <v>1194244</v>
      </c>
      <c r="F176" s="5">
        <v>81000</v>
      </c>
      <c r="G176" s="5">
        <v>1050000</v>
      </c>
      <c r="H176" s="20">
        <v>63244</v>
      </c>
    </row>
    <row r="177" spans="1:10" x14ac:dyDescent="0.3">
      <c r="A177" s="32"/>
      <c r="B177" s="33"/>
      <c r="C177" s="33"/>
      <c r="D177" s="8" t="s">
        <v>249</v>
      </c>
      <c r="E177" s="4">
        <f t="shared" si="2"/>
        <v>1066644</v>
      </c>
      <c r="F177" s="5">
        <v>54000</v>
      </c>
      <c r="G177" s="5">
        <v>800000</v>
      </c>
      <c r="H177" s="20">
        <v>212644</v>
      </c>
    </row>
    <row r="178" spans="1:10" x14ac:dyDescent="0.3">
      <c r="A178" s="32"/>
      <c r="B178" s="33"/>
      <c r="C178" s="33"/>
      <c r="D178" s="8" t="s">
        <v>99</v>
      </c>
      <c r="E178" s="4">
        <f t="shared" si="2"/>
        <v>2585360</v>
      </c>
      <c r="F178" s="5">
        <v>216000</v>
      </c>
      <c r="G178" s="5">
        <v>2240000</v>
      </c>
      <c r="H178" s="20">
        <v>129360</v>
      </c>
    </row>
    <row r="179" spans="1:10" ht="37.5" customHeight="1" x14ac:dyDescent="0.3">
      <c r="A179" s="32">
        <v>35</v>
      </c>
      <c r="B179" s="33" t="s">
        <v>44</v>
      </c>
      <c r="C179" s="33" t="s">
        <v>64</v>
      </c>
      <c r="D179" s="8" t="s">
        <v>250</v>
      </c>
      <c r="E179" s="4">
        <f t="shared" si="2"/>
        <v>698712</v>
      </c>
      <c r="F179" s="5">
        <v>216000</v>
      </c>
      <c r="G179" s="5">
        <v>350000</v>
      </c>
      <c r="H179" s="20">
        <v>132712</v>
      </c>
      <c r="J179" s="9"/>
    </row>
    <row r="180" spans="1:10" x14ac:dyDescent="0.3">
      <c r="A180" s="32"/>
      <c r="B180" s="33"/>
      <c r="C180" s="33"/>
      <c r="D180" s="8" t="s">
        <v>251</v>
      </c>
      <c r="E180" s="4">
        <f t="shared" si="2"/>
        <v>1074244</v>
      </c>
      <c r="F180" s="5">
        <v>81000</v>
      </c>
      <c r="G180" s="5">
        <v>930000</v>
      </c>
      <c r="H180" s="20">
        <v>63244</v>
      </c>
    </row>
    <row r="181" spans="1:10" x14ac:dyDescent="0.3">
      <c r="A181" s="32"/>
      <c r="B181" s="33"/>
      <c r="C181" s="33"/>
      <c r="D181" s="8" t="s">
        <v>248</v>
      </c>
      <c r="E181" s="4">
        <f t="shared" si="2"/>
        <v>1194244</v>
      </c>
      <c r="F181" s="5">
        <v>81000</v>
      </c>
      <c r="G181" s="5">
        <v>1050000</v>
      </c>
      <c r="H181" s="20">
        <v>63244</v>
      </c>
    </row>
    <row r="182" spans="1:10" x14ac:dyDescent="0.3">
      <c r="A182" s="32"/>
      <c r="B182" s="33"/>
      <c r="C182" s="33"/>
      <c r="D182" s="8" t="s">
        <v>252</v>
      </c>
      <c r="E182" s="4">
        <f t="shared" si="2"/>
        <v>260740</v>
      </c>
      <c r="F182" s="5">
        <v>27000</v>
      </c>
      <c r="G182" s="5">
        <v>180000</v>
      </c>
      <c r="H182" s="20">
        <v>53740</v>
      </c>
    </row>
    <row r="183" spans="1:10" x14ac:dyDescent="0.3">
      <c r="A183" s="32"/>
      <c r="B183" s="33"/>
      <c r="C183" s="33"/>
      <c r="D183" s="8" t="s">
        <v>250</v>
      </c>
      <c r="E183" s="4">
        <f t="shared" si="2"/>
        <v>385380</v>
      </c>
      <c r="F183" s="5">
        <v>27000</v>
      </c>
      <c r="G183" s="5">
        <v>225868</v>
      </c>
      <c r="H183" s="20">
        <v>132512</v>
      </c>
    </row>
    <row r="184" spans="1:10" x14ac:dyDescent="0.3">
      <c r="A184" s="32"/>
      <c r="B184" s="33"/>
      <c r="C184" s="33"/>
      <c r="D184" s="8" t="s">
        <v>253</v>
      </c>
      <c r="E184" s="4">
        <f t="shared" si="2"/>
        <v>1516791</v>
      </c>
      <c r="F184" s="5">
        <v>54000</v>
      </c>
      <c r="G184" s="5">
        <v>440000</v>
      </c>
      <c r="H184" s="20">
        <v>1022791</v>
      </c>
    </row>
    <row r="185" spans="1:10" x14ac:dyDescent="0.3">
      <c r="A185" s="32"/>
      <c r="B185" s="33"/>
      <c r="C185" s="33"/>
      <c r="D185" s="8" t="s">
        <v>97</v>
      </c>
      <c r="E185" s="4">
        <f t="shared" si="2"/>
        <v>1597152</v>
      </c>
      <c r="F185" s="5">
        <v>216000</v>
      </c>
      <c r="G185" s="5">
        <v>1290000</v>
      </c>
      <c r="H185" s="20">
        <v>91152</v>
      </c>
    </row>
    <row r="186" spans="1:10" ht="37.5" x14ac:dyDescent="0.3">
      <c r="A186" s="14">
        <v>36</v>
      </c>
      <c r="B186" s="7" t="s">
        <v>45</v>
      </c>
      <c r="C186" s="7" t="s">
        <v>62</v>
      </c>
      <c r="D186" s="8" t="s">
        <v>96</v>
      </c>
      <c r="E186" s="4">
        <f t="shared" si="2"/>
        <v>1718254</v>
      </c>
      <c r="F186" s="5">
        <v>81000</v>
      </c>
      <c r="G186" s="5">
        <v>750000</v>
      </c>
      <c r="H186" s="20">
        <v>887254</v>
      </c>
    </row>
    <row r="187" spans="1:10" ht="37.5" x14ac:dyDescent="0.3">
      <c r="A187" s="14">
        <v>37</v>
      </c>
      <c r="B187" s="7" t="s">
        <v>46</v>
      </c>
      <c r="C187" s="7" t="s">
        <v>66</v>
      </c>
      <c r="D187" s="8" t="s">
        <v>95</v>
      </c>
      <c r="E187" s="4">
        <f t="shared" si="2"/>
        <v>416000</v>
      </c>
      <c r="F187" s="5">
        <v>216000</v>
      </c>
      <c r="G187" s="5"/>
      <c r="H187" s="20">
        <v>200000</v>
      </c>
    </row>
    <row r="188" spans="1:10" ht="75" x14ac:dyDescent="0.3">
      <c r="A188" s="14">
        <v>38</v>
      </c>
      <c r="B188" s="7" t="s">
        <v>47</v>
      </c>
      <c r="C188" s="7" t="s">
        <v>65</v>
      </c>
      <c r="D188" s="8" t="s">
        <v>94</v>
      </c>
      <c r="E188" s="4">
        <f t="shared" si="2"/>
        <v>2624682</v>
      </c>
      <c r="F188" s="5">
        <v>216000</v>
      </c>
      <c r="G188" s="5">
        <v>1600000</v>
      </c>
      <c r="H188" s="20">
        <v>808682</v>
      </c>
    </row>
    <row r="189" spans="1:10" x14ac:dyDescent="0.3">
      <c r="A189" s="32">
        <v>39</v>
      </c>
      <c r="B189" s="33" t="s">
        <v>48</v>
      </c>
      <c r="C189" s="33" t="s">
        <v>63</v>
      </c>
      <c r="D189" s="8" t="s">
        <v>248</v>
      </c>
      <c r="E189" s="4">
        <f t="shared" si="2"/>
        <v>1194248</v>
      </c>
      <c r="F189" s="5">
        <v>81000</v>
      </c>
      <c r="G189" s="5">
        <v>1050000</v>
      </c>
      <c r="H189" s="20">
        <v>63248</v>
      </c>
    </row>
    <row r="190" spans="1:10" x14ac:dyDescent="0.3">
      <c r="A190" s="32"/>
      <c r="B190" s="33"/>
      <c r="C190" s="33"/>
      <c r="D190" s="8" t="s">
        <v>93</v>
      </c>
      <c r="E190" s="4">
        <f t="shared" si="2"/>
        <v>1996493</v>
      </c>
      <c r="F190" s="5">
        <v>216000</v>
      </c>
      <c r="G190" s="5">
        <v>1440000</v>
      </c>
      <c r="H190" s="20">
        <v>340493</v>
      </c>
    </row>
    <row r="191" spans="1:10" x14ac:dyDescent="0.3">
      <c r="A191" s="32">
        <v>40</v>
      </c>
      <c r="B191" s="33" t="s">
        <v>49</v>
      </c>
      <c r="C191" s="33" t="s">
        <v>53</v>
      </c>
      <c r="D191" s="8" t="s">
        <v>117</v>
      </c>
      <c r="E191" s="4">
        <f t="shared" si="2"/>
        <v>2635552</v>
      </c>
      <c r="F191" s="5">
        <v>405000</v>
      </c>
      <c r="G191" s="5">
        <v>2080000</v>
      </c>
      <c r="H191" s="20">
        <v>150552</v>
      </c>
    </row>
    <row r="192" spans="1:10" x14ac:dyDescent="0.3">
      <c r="A192" s="32"/>
      <c r="B192" s="33"/>
      <c r="C192" s="33"/>
      <c r="D192" s="8" t="s">
        <v>254</v>
      </c>
      <c r="E192" s="4">
        <f t="shared" si="2"/>
        <v>1518830</v>
      </c>
      <c r="F192" s="5">
        <v>135000</v>
      </c>
      <c r="G192" s="5">
        <v>1270000</v>
      </c>
      <c r="H192" s="20">
        <v>113830</v>
      </c>
    </row>
    <row r="193" spans="1:8" x14ac:dyDescent="0.3">
      <c r="A193" s="32"/>
      <c r="B193" s="33"/>
      <c r="C193" s="33"/>
      <c r="D193" s="8" t="s">
        <v>255</v>
      </c>
      <c r="E193" s="4">
        <f t="shared" si="2"/>
        <v>916644</v>
      </c>
      <c r="F193" s="5">
        <v>81000</v>
      </c>
      <c r="G193" s="5">
        <v>690000</v>
      </c>
      <c r="H193" s="20">
        <v>145644</v>
      </c>
    </row>
    <row r="194" spans="1:8" x14ac:dyDescent="0.3">
      <c r="A194" s="32"/>
      <c r="B194" s="33"/>
      <c r="C194" s="33"/>
      <c r="D194" s="8" t="s">
        <v>256</v>
      </c>
      <c r="E194" s="4">
        <f t="shared" si="2"/>
        <v>800644</v>
      </c>
      <c r="F194" s="5">
        <v>54000</v>
      </c>
      <c r="G194" s="5">
        <v>600000</v>
      </c>
      <c r="H194" s="20">
        <v>146644</v>
      </c>
    </row>
    <row r="195" spans="1:8" x14ac:dyDescent="0.3">
      <c r="A195" s="32"/>
      <c r="B195" s="33"/>
      <c r="C195" s="33"/>
      <c r="D195" s="8" t="s">
        <v>257</v>
      </c>
      <c r="E195" s="4">
        <f t="shared" si="2"/>
        <v>451564</v>
      </c>
      <c r="F195" s="5">
        <v>54000</v>
      </c>
      <c r="G195" s="5">
        <v>330000</v>
      </c>
      <c r="H195" s="20">
        <v>67564</v>
      </c>
    </row>
    <row r="196" spans="1:8" x14ac:dyDescent="0.3">
      <c r="A196" s="32"/>
      <c r="B196" s="33"/>
      <c r="C196" s="33"/>
      <c r="D196" s="8" t="s">
        <v>258</v>
      </c>
      <c r="E196" s="4">
        <f t="shared" si="2"/>
        <v>528644</v>
      </c>
      <c r="F196" s="5">
        <v>27000</v>
      </c>
      <c r="G196" s="5">
        <v>220000</v>
      </c>
      <c r="H196" s="20">
        <v>281644</v>
      </c>
    </row>
    <row r="197" spans="1:8" x14ac:dyDescent="0.3">
      <c r="A197" s="32"/>
      <c r="B197" s="33"/>
      <c r="C197" s="33"/>
      <c r="D197" s="8" t="s">
        <v>119</v>
      </c>
      <c r="E197" s="4">
        <f t="shared" si="2"/>
        <v>2195597</v>
      </c>
      <c r="F197" s="5">
        <v>189000</v>
      </c>
      <c r="G197" s="5">
        <v>1490000</v>
      </c>
      <c r="H197" s="20">
        <v>516597</v>
      </c>
    </row>
    <row r="198" spans="1:8" x14ac:dyDescent="0.3">
      <c r="A198" s="14">
        <v>41</v>
      </c>
      <c r="B198" s="7" t="s">
        <v>50</v>
      </c>
      <c r="C198" s="7" t="s">
        <v>58</v>
      </c>
      <c r="D198" s="8" t="s">
        <v>118</v>
      </c>
      <c r="E198" s="4">
        <f t="shared" si="2"/>
        <v>1825597</v>
      </c>
      <c r="F198" s="5">
        <v>135000</v>
      </c>
      <c r="G198" s="5">
        <v>1030000</v>
      </c>
      <c r="H198" s="20">
        <v>660597</v>
      </c>
    </row>
    <row r="199" spans="1:8" x14ac:dyDescent="0.3">
      <c r="A199" s="32">
        <v>42</v>
      </c>
      <c r="B199" s="33" t="s">
        <v>51</v>
      </c>
      <c r="C199" s="33" t="s">
        <v>57</v>
      </c>
      <c r="D199" s="8" t="s">
        <v>123</v>
      </c>
      <c r="E199" s="4">
        <f t="shared" si="2"/>
        <v>1294317</v>
      </c>
      <c r="F199" s="5">
        <v>81000</v>
      </c>
      <c r="G199" s="5">
        <v>690000</v>
      </c>
      <c r="H199" s="20">
        <v>523317</v>
      </c>
    </row>
    <row r="200" spans="1:8" x14ac:dyDescent="0.3">
      <c r="A200" s="32"/>
      <c r="B200" s="33"/>
      <c r="C200" s="33"/>
      <c r="D200" s="8" t="s">
        <v>259</v>
      </c>
      <c r="E200" s="4">
        <f t="shared" si="2"/>
        <v>563687</v>
      </c>
      <c r="F200" s="5">
        <v>54000</v>
      </c>
      <c r="G200" s="5">
        <v>108000</v>
      </c>
      <c r="H200" s="20">
        <v>401687</v>
      </c>
    </row>
    <row r="201" spans="1:8" ht="56.25" x14ac:dyDescent="0.3">
      <c r="A201" s="14">
        <v>43</v>
      </c>
      <c r="B201" s="7" t="s">
        <v>52</v>
      </c>
      <c r="C201" s="7" t="s">
        <v>55</v>
      </c>
      <c r="D201" s="8" t="s">
        <v>120</v>
      </c>
      <c r="E201" s="4">
        <f t="shared" si="2"/>
        <v>1859241</v>
      </c>
      <c r="F201" s="5">
        <v>135000</v>
      </c>
      <c r="G201" s="5">
        <v>1130000</v>
      </c>
      <c r="H201" s="20">
        <v>594241</v>
      </c>
    </row>
    <row r="202" spans="1:8" x14ac:dyDescent="0.3">
      <c r="A202" s="32">
        <v>44</v>
      </c>
      <c r="B202" s="33" t="s">
        <v>260</v>
      </c>
      <c r="C202" s="33" t="s">
        <v>261</v>
      </c>
      <c r="D202" s="10" t="s">
        <v>262</v>
      </c>
      <c r="E202" s="4">
        <f t="shared" ref="E202:E265" si="3">+F202+G202+H202</f>
        <v>981000</v>
      </c>
      <c r="F202" s="5">
        <v>81000</v>
      </c>
      <c r="G202" s="5">
        <v>900000</v>
      </c>
      <c r="H202" s="20"/>
    </row>
    <row r="203" spans="1:8" x14ac:dyDescent="0.3">
      <c r="A203" s="32"/>
      <c r="B203" s="33"/>
      <c r="C203" s="33"/>
      <c r="D203" s="10" t="s">
        <v>217</v>
      </c>
      <c r="E203" s="4">
        <f t="shared" si="3"/>
        <v>377000</v>
      </c>
      <c r="F203" s="5">
        <v>27000</v>
      </c>
      <c r="G203" s="5">
        <v>350000</v>
      </c>
      <c r="H203" s="20"/>
    </row>
    <row r="204" spans="1:8" x14ac:dyDescent="0.3">
      <c r="A204" s="32"/>
      <c r="B204" s="33"/>
      <c r="C204" s="33"/>
      <c r="D204" s="10" t="s">
        <v>263</v>
      </c>
      <c r="E204" s="4">
        <f t="shared" si="3"/>
        <v>330000</v>
      </c>
      <c r="F204" s="5">
        <v>30000</v>
      </c>
      <c r="G204" s="5">
        <v>300000</v>
      </c>
      <c r="H204" s="20"/>
    </row>
    <row r="205" spans="1:8" x14ac:dyDescent="0.3">
      <c r="A205" s="32"/>
      <c r="B205" s="33"/>
      <c r="C205" s="33"/>
      <c r="D205" s="10" t="s">
        <v>165</v>
      </c>
      <c r="E205" s="4">
        <f t="shared" si="3"/>
        <v>661000</v>
      </c>
      <c r="F205" s="5">
        <v>81000</v>
      </c>
      <c r="G205" s="5">
        <v>580000</v>
      </c>
      <c r="H205" s="20"/>
    </row>
    <row r="206" spans="1:8" x14ac:dyDescent="0.3">
      <c r="A206" s="32"/>
      <c r="B206" s="33"/>
      <c r="C206" s="33"/>
      <c r="D206" s="10" t="s">
        <v>237</v>
      </c>
      <c r="E206" s="4">
        <f t="shared" si="3"/>
        <v>1131000</v>
      </c>
      <c r="F206" s="5">
        <v>81000</v>
      </c>
      <c r="G206" s="5">
        <v>1050000</v>
      </c>
      <c r="H206" s="20">
        <v>0</v>
      </c>
    </row>
    <row r="207" spans="1:8" x14ac:dyDescent="0.3">
      <c r="A207" s="32"/>
      <c r="B207" s="33"/>
      <c r="C207" s="33"/>
      <c r="D207" s="10" t="s">
        <v>264</v>
      </c>
      <c r="E207" s="4">
        <f t="shared" si="3"/>
        <v>1251000</v>
      </c>
      <c r="F207" s="5">
        <v>81000</v>
      </c>
      <c r="G207" s="5">
        <v>1170000</v>
      </c>
      <c r="H207" s="20"/>
    </row>
    <row r="208" spans="1:8" ht="35.25" customHeight="1" x14ac:dyDescent="0.3">
      <c r="A208" s="14">
        <v>45</v>
      </c>
      <c r="B208" s="7" t="s">
        <v>381</v>
      </c>
      <c r="C208" s="7" t="s">
        <v>265</v>
      </c>
      <c r="D208" s="10" t="s">
        <v>266</v>
      </c>
      <c r="E208" s="4">
        <f t="shared" si="3"/>
        <v>2210400</v>
      </c>
      <c r="F208" s="5">
        <v>216000</v>
      </c>
      <c r="G208" s="5">
        <v>1800000</v>
      </c>
      <c r="H208" s="20">
        <v>194400</v>
      </c>
    </row>
    <row r="209" spans="1:8" x14ac:dyDescent="0.3">
      <c r="A209" s="32">
        <v>46</v>
      </c>
      <c r="B209" s="33" t="s">
        <v>380</v>
      </c>
      <c r="C209" s="33" t="s">
        <v>261</v>
      </c>
      <c r="D209" s="10" t="s">
        <v>262</v>
      </c>
      <c r="E209" s="4">
        <f t="shared" si="3"/>
        <v>891000</v>
      </c>
      <c r="F209" s="5">
        <v>81000</v>
      </c>
      <c r="G209" s="5">
        <v>810000</v>
      </c>
      <c r="H209" s="20"/>
    </row>
    <row r="210" spans="1:8" x14ac:dyDescent="0.3">
      <c r="A210" s="32"/>
      <c r="B210" s="33"/>
      <c r="C210" s="33"/>
      <c r="D210" s="10" t="s">
        <v>267</v>
      </c>
      <c r="E210" s="4">
        <f t="shared" si="3"/>
        <v>891000</v>
      </c>
      <c r="F210" s="5">
        <v>81000</v>
      </c>
      <c r="G210" s="5">
        <v>810000</v>
      </c>
      <c r="H210" s="20"/>
    </row>
    <row r="211" spans="1:8" x14ac:dyDescent="0.3">
      <c r="A211" s="32"/>
      <c r="B211" s="33"/>
      <c r="C211" s="33"/>
      <c r="D211" s="10" t="s">
        <v>268</v>
      </c>
      <c r="E211" s="4">
        <f t="shared" si="3"/>
        <v>660000</v>
      </c>
      <c r="F211" s="5">
        <v>60000</v>
      </c>
      <c r="G211" s="5">
        <v>600000</v>
      </c>
      <c r="H211" s="20"/>
    </row>
    <row r="212" spans="1:8" x14ac:dyDescent="0.3">
      <c r="A212" s="32"/>
      <c r="B212" s="33"/>
      <c r="C212" s="33"/>
      <c r="D212" s="10" t="s">
        <v>186</v>
      </c>
      <c r="E212" s="4">
        <f t="shared" si="3"/>
        <v>654000</v>
      </c>
      <c r="F212" s="5">
        <v>54000</v>
      </c>
      <c r="G212" s="5">
        <v>600000</v>
      </c>
      <c r="H212" s="20"/>
    </row>
    <row r="213" spans="1:8" x14ac:dyDescent="0.3">
      <c r="A213" s="32"/>
      <c r="B213" s="33"/>
      <c r="C213" s="33"/>
      <c r="D213" s="10" t="s">
        <v>269</v>
      </c>
      <c r="E213" s="4">
        <f t="shared" si="3"/>
        <v>1635000</v>
      </c>
      <c r="F213" s="5">
        <v>135000</v>
      </c>
      <c r="G213" s="5">
        <v>1500000</v>
      </c>
      <c r="H213" s="20"/>
    </row>
    <row r="214" spans="1:8" ht="56.25" x14ac:dyDescent="0.3">
      <c r="A214" s="14">
        <v>47</v>
      </c>
      <c r="B214" s="7" t="s">
        <v>379</v>
      </c>
      <c r="C214" s="7" t="s">
        <v>270</v>
      </c>
      <c r="D214" s="10" t="s">
        <v>271</v>
      </c>
      <c r="E214" s="4">
        <f t="shared" si="3"/>
        <v>6295960</v>
      </c>
      <c r="F214" s="5">
        <v>675000</v>
      </c>
      <c r="G214" s="5">
        <v>5500000</v>
      </c>
      <c r="H214" s="20">
        <v>120960</v>
      </c>
    </row>
    <row r="215" spans="1:8" ht="56.25" x14ac:dyDescent="0.3">
      <c r="A215" s="14">
        <v>48</v>
      </c>
      <c r="B215" s="7" t="s">
        <v>378</v>
      </c>
      <c r="C215" s="7" t="s">
        <v>272</v>
      </c>
      <c r="D215" s="10" t="s">
        <v>273</v>
      </c>
      <c r="E215" s="4">
        <f t="shared" si="3"/>
        <v>7893480</v>
      </c>
      <c r="F215" s="5">
        <v>837000</v>
      </c>
      <c r="G215" s="5">
        <v>6600000</v>
      </c>
      <c r="H215" s="20">
        <v>456480</v>
      </c>
    </row>
    <row r="216" spans="1:8" ht="56.25" x14ac:dyDescent="0.3">
      <c r="A216" s="14">
        <v>49</v>
      </c>
      <c r="B216" s="7" t="s">
        <v>377</v>
      </c>
      <c r="C216" s="7" t="s">
        <v>274</v>
      </c>
      <c r="D216" s="10" t="s">
        <v>275</v>
      </c>
      <c r="E216" s="4">
        <f t="shared" si="3"/>
        <v>8222782</v>
      </c>
      <c r="F216" s="5">
        <v>837000</v>
      </c>
      <c r="G216" s="5">
        <v>6820000</v>
      </c>
      <c r="H216" s="20">
        <v>565782</v>
      </c>
    </row>
    <row r="217" spans="1:8" x14ac:dyDescent="0.3">
      <c r="A217" s="32">
        <v>50</v>
      </c>
      <c r="B217" s="33" t="s">
        <v>276</v>
      </c>
      <c r="C217" s="33" t="s">
        <v>261</v>
      </c>
      <c r="D217" s="10" t="s">
        <v>277</v>
      </c>
      <c r="E217" s="4">
        <f t="shared" si="3"/>
        <v>681000</v>
      </c>
      <c r="F217" s="5">
        <v>81000</v>
      </c>
      <c r="G217" s="5">
        <v>600000</v>
      </c>
      <c r="H217" s="20"/>
    </row>
    <row r="218" spans="1:8" x14ac:dyDescent="0.3">
      <c r="A218" s="32"/>
      <c r="B218" s="33"/>
      <c r="C218" s="33"/>
      <c r="D218" s="10" t="s">
        <v>278</v>
      </c>
      <c r="E218" s="4">
        <f t="shared" si="3"/>
        <v>384000</v>
      </c>
      <c r="F218" s="5">
        <v>54000</v>
      </c>
      <c r="G218" s="5">
        <v>330000</v>
      </c>
      <c r="H218" s="20"/>
    </row>
    <row r="219" spans="1:8" x14ac:dyDescent="0.3">
      <c r="A219" s="32"/>
      <c r="B219" s="33"/>
      <c r="C219" s="33"/>
      <c r="D219" s="10" t="s">
        <v>191</v>
      </c>
      <c r="E219" s="4">
        <f t="shared" si="3"/>
        <v>297000</v>
      </c>
      <c r="F219" s="5">
        <v>27000</v>
      </c>
      <c r="G219" s="5">
        <v>270000</v>
      </c>
      <c r="H219" s="20"/>
    </row>
    <row r="220" spans="1:8" x14ac:dyDescent="0.3">
      <c r="A220" s="32">
        <v>51</v>
      </c>
      <c r="B220" s="33" t="s">
        <v>279</v>
      </c>
      <c r="C220" s="33" t="s">
        <v>274</v>
      </c>
      <c r="D220" s="10" t="s">
        <v>280</v>
      </c>
      <c r="E220" s="4">
        <f t="shared" si="3"/>
        <v>363744</v>
      </c>
      <c r="F220" s="5">
        <v>108000</v>
      </c>
      <c r="G220" s="5">
        <v>216000</v>
      </c>
      <c r="H220" s="20">
        <v>39744</v>
      </c>
    </row>
    <row r="221" spans="1:8" x14ac:dyDescent="0.3">
      <c r="A221" s="32"/>
      <c r="B221" s="33"/>
      <c r="C221" s="33"/>
      <c r="D221" s="10" t="s">
        <v>281</v>
      </c>
      <c r="E221" s="4">
        <f t="shared" si="3"/>
        <v>444744</v>
      </c>
      <c r="F221" s="5">
        <v>135000</v>
      </c>
      <c r="G221" s="5">
        <v>270000</v>
      </c>
      <c r="H221" s="20">
        <v>39744</v>
      </c>
    </row>
    <row r="222" spans="1:8" x14ac:dyDescent="0.3">
      <c r="A222" s="32">
        <v>52</v>
      </c>
      <c r="B222" s="33" t="s">
        <v>282</v>
      </c>
      <c r="C222" s="33" t="s">
        <v>274</v>
      </c>
      <c r="D222" s="10" t="s">
        <v>280</v>
      </c>
      <c r="E222" s="4">
        <f t="shared" si="3"/>
        <v>363744</v>
      </c>
      <c r="F222" s="5">
        <v>108000</v>
      </c>
      <c r="G222" s="5">
        <v>216000</v>
      </c>
      <c r="H222" s="20">
        <v>39744</v>
      </c>
    </row>
    <row r="223" spans="1:8" x14ac:dyDescent="0.3">
      <c r="A223" s="32"/>
      <c r="B223" s="33"/>
      <c r="C223" s="33"/>
      <c r="D223" s="10" t="s">
        <v>281</v>
      </c>
      <c r="E223" s="4">
        <f t="shared" si="3"/>
        <v>444744</v>
      </c>
      <c r="F223" s="5">
        <v>135000</v>
      </c>
      <c r="G223" s="5">
        <v>270000</v>
      </c>
      <c r="H223" s="20">
        <v>39744</v>
      </c>
    </row>
    <row r="224" spans="1:8" ht="56.25" x14ac:dyDescent="0.3">
      <c r="A224" s="14">
        <v>53</v>
      </c>
      <c r="B224" s="7" t="s">
        <v>283</v>
      </c>
      <c r="C224" s="7" t="s">
        <v>284</v>
      </c>
      <c r="D224" s="10" t="s">
        <v>285</v>
      </c>
      <c r="E224" s="4">
        <f t="shared" si="3"/>
        <v>2891760</v>
      </c>
      <c r="F224" s="5">
        <v>243000</v>
      </c>
      <c r="G224" s="5">
        <v>2170000</v>
      </c>
      <c r="H224" s="20">
        <v>478760</v>
      </c>
    </row>
    <row r="225" spans="1:8" x14ac:dyDescent="0.3">
      <c r="A225" s="32">
        <v>54</v>
      </c>
      <c r="B225" s="33" t="s">
        <v>286</v>
      </c>
      <c r="C225" s="33" t="s">
        <v>287</v>
      </c>
      <c r="D225" s="10" t="s">
        <v>288</v>
      </c>
      <c r="E225" s="4">
        <f t="shared" si="3"/>
        <v>897600</v>
      </c>
      <c r="F225" s="5">
        <v>108000</v>
      </c>
      <c r="G225" s="5">
        <v>660000</v>
      </c>
      <c r="H225" s="20">
        <v>129600</v>
      </c>
    </row>
    <row r="226" spans="1:8" x14ac:dyDescent="0.3">
      <c r="A226" s="32"/>
      <c r="B226" s="33"/>
      <c r="C226" s="33"/>
      <c r="D226" s="10" t="s">
        <v>289</v>
      </c>
      <c r="E226" s="4">
        <f t="shared" si="3"/>
        <v>739976</v>
      </c>
      <c r="F226" s="5">
        <v>54000</v>
      </c>
      <c r="G226" s="5">
        <v>475000</v>
      </c>
      <c r="H226" s="20">
        <v>210976</v>
      </c>
    </row>
    <row r="227" spans="1:8" x14ac:dyDescent="0.3">
      <c r="A227" s="32"/>
      <c r="B227" s="33"/>
      <c r="C227" s="33"/>
      <c r="D227" s="10" t="s">
        <v>290</v>
      </c>
      <c r="E227" s="4">
        <f t="shared" si="3"/>
        <v>727000</v>
      </c>
      <c r="F227" s="5">
        <v>27000</v>
      </c>
      <c r="G227" s="5">
        <v>360000</v>
      </c>
      <c r="H227" s="20">
        <v>340000</v>
      </c>
    </row>
    <row r="228" spans="1:8" ht="37.5" x14ac:dyDescent="0.3">
      <c r="A228" s="14">
        <v>55</v>
      </c>
      <c r="B228" s="7" t="s">
        <v>291</v>
      </c>
      <c r="C228" s="7" t="s">
        <v>292</v>
      </c>
      <c r="D228" s="10" t="s">
        <v>293</v>
      </c>
      <c r="E228" s="4">
        <f t="shared" si="3"/>
        <v>3380568</v>
      </c>
      <c r="F228" s="5">
        <v>405000</v>
      </c>
      <c r="G228" s="5">
        <v>2700000</v>
      </c>
      <c r="H228" s="20">
        <v>275568</v>
      </c>
    </row>
    <row r="229" spans="1:8" x14ac:dyDescent="0.3">
      <c r="A229" s="32">
        <v>56</v>
      </c>
      <c r="B229" s="33" t="s">
        <v>294</v>
      </c>
      <c r="C229" s="33" t="s">
        <v>292</v>
      </c>
      <c r="D229" s="10" t="s">
        <v>295</v>
      </c>
      <c r="E229" s="4">
        <f t="shared" si="3"/>
        <v>371672</v>
      </c>
      <c r="F229" s="5">
        <v>27000</v>
      </c>
      <c r="G229" s="5">
        <v>260000</v>
      </c>
      <c r="H229" s="20">
        <v>84672</v>
      </c>
    </row>
    <row r="230" spans="1:8" x14ac:dyDescent="0.3">
      <c r="A230" s="32"/>
      <c r="B230" s="33"/>
      <c r="C230" s="33"/>
      <c r="D230" s="10" t="s">
        <v>296</v>
      </c>
      <c r="E230" s="4">
        <f t="shared" si="3"/>
        <v>6401067</v>
      </c>
      <c r="F230" s="5">
        <v>459000</v>
      </c>
      <c r="G230" s="5">
        <v>5100000</v>
      </c>
      <c r="H230" s="20">
        <v>842067</v>
      </c>
    </row>
    <row r="231" spans="1:8" ht="37.5" x14ac:dyDescent="0.3">
      <c r="A231" s="14">
        <v>57</v>
      </c>
      <c r="B231" s="7" t="s">
        <v>297</v>
      </c>
      <c r="C231" s="7" t="s">
        <v>292</v>
      </c>
      <c r="D231" s="10" t="s">
        <v>298</v>
      </c>
      <c r="E231" s="4">
        <f t="shared" si="3"/>
        <v>4292880</v>
      </c>
      <c r="F231" s="5">
        <v>459000</v>
      </c>
      <c r="G231" s="5">
        <v>3400000</v>
      </c>
      <c r="H231" s="20">
        <v>433880</v>
      </c>
    </row>
    <row r="232" spans="1:8" ht="37.5" x14ac:dyDescent="0.3">
      <c r="A232" s="14">
        <v>58</v>
      </c>
      <c r="B232" s="7" t="s">
        <v>299</v>
      </c>
      <c r="C232" s="7" t="s">
        <v>292</v>
      </c>
      <c r="D232" s="10" t="s">
        <v>296</v>
      </c>
      <c r="E232" s="4">
        <f t="shared" si="3"/>
        <v>6025560</v>
      </c>
      <c r="F232" s="5">
        <v>459000</v>
      </c>
      <c r="G232" s="5">
        <v>5100000</v>
      </c>
      <c r="H232" s="20">
        <v>466560</v>
      </c>
    </row>
    <row r="233" spans="1:8" x14ac:dyDescent="0.3">
      <c r="A233" s="32">
        <v>59</v>
      </c>
      <c r="B233" s="33" t="s">
        <v>300</v>
      </c>
      <c r="C233" s="33" t="s">
        <v>301</v>
      </c>
      <c r="D233" s="10" t="s">
        <v>302</v>
      </c>
      <c r="E233" s="4">
        <f t="shared" si="3"/>
        <v>741000</v>
      </c>
      <c r="F233" s="5">
        <v>81000</v>
      </c>
      <c r="G233" s="5">
        <v>660000</v>
      </c>
      <c r="H233" s="20"/>
    </row>
    <row r="234" spans="1:8" x14ac:dyDescent="0.3">
      <c r="A234" s="32"/>
      <c r="B234" s="33"/>
      <c r="C234" s="33"/>
      <c r="D234" s="10" t="s">
        <v>227</v>
      </c>
      <c r="E234" s="4">
        <f t="shared" si="3"/>
        <v>2911627</v>
      </c>
      <c r="F234" s="5">
        <v>108000</v>
      </c>
      <c r="G234" s="5">
        <v>800000</v>
      </c>
      <c r="H234" s="20">
        <v>2003627</v>
      </c>
    </row>
    <row r="235" spans="1:8" ht="56.25" x14ac:dyDescent="0.3">
      <c r="A235" s="14">
        <v>60</v>
      </c>
      <c r="B235" s="7" t="s">
        <v>303</v>
      </c>
      <c r="C235" s="7" t="s">
        <v>304</v>
      </c>
      <c r="D235" s="10" t="s">
        <v>305</v>
      </c>
      <c r="E235" s="4">
        <f t="shared" si="3"/>
        <v>5716759</v>
      </c>
      <c r="F235" s="5">
        <v>297000</v>
      </c>
      <c r="G235" s="5">
        <v>4630000</v>
      </c>
      <c r="H235" s="20">
        <v>789759</v>
      </c>
    </row>
    <row r="236" spans="1:8" ht="37.5" x14ac:dyDescent="0.3">
      <c r="A236" s="14">
        <v>61</v>
      </c>
      <c r="B236" s="7" t="s">
        <v>306</v>
      </c>
      <c r="C236" s="7" t="s">
        <v>307</v>
      </c>
      <c r="D236" s="10" t="s">
        <v>308</v>
      </c>
      <c r="E236" s="4">
        <f t="shared" si="3"/>
        <v>1359884</v>
      </c>
      <c r="F236" s="5">
        <v>108000</v>
      </c>
      <c r="G236" s="5">
        <v>1140000</v>
      </c>
      <c r="H236" s="20">
        <v>111884</v>
      </c>
    </row>
    <row r="237" spans="1:8" x14ac:dyDescent="0.3">
      <c r="A237" s="32">
        <v>62</v>
      </c>
      <c r="B237" s="33" t="s">
        <v>310</v>
      </c>
      <c r="C237" s="33" t="s">
        <v>311</v>
      </c>
      <c r="D237" s="10" t="s">
        <v>214</v>
      </c>
      <c r="E237" s="4">
        <f t="shared" si="3"/>
        <v>1313812</v>
      </c>
      <c r="F237" s="5">
        <v>81000</v>
      </c>
      <c r="G237" s="5">
        <v>1170000</v>
      </c>
      <c r="H237" s="20">
        <v>62812</v>
      </c>
    </row>
    <row r="238" spans="1:8" x14ac:dyDescent="0.3">
      <c r="A238" s="32"/>
      <c r="B238" s="33"/>
      <c r="C238" s="33"/>
      <c r="D238" s="10" t="s">
        <v>217</v>
      </c>
      <c r="E238" s="4">
        <f t="shared" si="3"/>
        <v>405044</v>
      </c>
      <c r="F238" s="5">
        <v>27000</v>
      </c>
      <c r="G238" s="5">
        <v>250000</v>
      </c>
      <c r="H238" s="20">
        <v>128044</v>
      </c>
    </row>
    <row r="239" spans="1:8" x14ac:dyDescent="0.3">
      <c r="A239" s="32"/>
      <c r="B239" s="33"/>
      <c r="C239" s="33"/>
      <c r="D239" s="10" t="s">
        <v>165</v>
      </c>
      <c r="E239" s="4">
        <f t="shared" si="3"/>
        <v>674348</v>
      </c>
      <c r="F239" s="5">
        <v>54000</v>
      </c>
      <c r="G239" s="5">
        <v>580000</v>
      </c>
      <c r="H239" s="20">
        <v>40348</v>
      </c>
    </row>
    <row r="240" spans="1:8" x14ac:dyDescent="0.3">
      <c r="A240" s="32"/>
      <c r="B240" s="33"/>
      <c r="C240" s="33"/>
      <c r="D240" s="10" t="s">
        <v>243</v>
      </c>
      <c r="E240" s="4">
        <f t="shared" si="3"/>
        <v>2252644</v>
      </c>
      <c r="F240" s="5">
        <v>108000</v>
      </c>
      <c r="G240" s="5">
        <v>1800000</v>
      </c>
      <c r="H240" s="20">
        <v>344644</v>
      </c>
    </row>
    <row r="241" spans="1:8" x14ac:dyDescent="0.3">
      <c r="A241" s="32"/>
      <c r="B241" s="33"/>
      <c r="C241" s="33"/>
      <c r="D241" s="10" t="s">
        <v>173</v>
      </c>
      <c r="E241" s="4">
        <f t="shared" si="3"/>
        <v>1189492</v>
      </c>
      <c r="F241" s="5">
        <v>81000</v>
      </c>
      <c r="G241" s="5">
        <v>1050000</v>
      </c>
      <c r="H241" s="20">
        <v>58492</v>
      </c>
    </row>
    <row r="242" spans="1:8" x14ac:dyDescent="0.3">
      <c r="A242" s="32">
        <v>63</v>
      </c>
      <c r="B242" s="33" t="s">
        <v>312</v>
      </c>
      <c r="C242" s="33" t="s">
        <v>313</v>
      </c>
      <c r="D242" s="10" t="s">
        <v>217</v>
      </c>
      <c r="E242" s="4">
        <f t="shared" si="3"/>
        <v>377000</v>
      </c>
      <c r="F242" s="5">
        <v>27000</v>
      </c>
      <c r="G242" s="5">
        <v>350000</v>
      </c>
      <c r="H242" s="20"/>
    </row>
    <row r="243" spans="1:8" x14ac:dyDescent="0.3">
      <c r="A243" s="32"/>
      <c r="B243" s="33"/>
      <c r="C243" s="33"/>
      <c r="D243" s="10" t="s">
        <v>165</v>
      </c>
      <c r="E243" s="4">
        <f t="shared" si="3"/>
        <v>634000</v>
      </c>
      <c r="F243" s="5">
        <v>54000</v>
      </c>
      <c r="G243" s="5">
        <v>580000</v>
      </c>
      <c r="H243" s="20"/>
    </row>
    <row r="244" spans="1:8" x14ac:dyDescent="0.3">
      <c r="A244" s="32">
        <v>64</v>
      </c>
      <c r="B244" s="33" t="s">
        <v>314</v>
      </c>
      <c r="C244" s="33" t="s">
        <v>315</v>
      </c>
      <c r="D244" s="10" t="s">
        <v>316</v>
      </c>
      <c r="E244" s="4">
        <f t="shared" si="3"/>
        <v>1596906</v>
      </c>
      <c r="F244" s="5">
        <v>150000</v>
      </c>
      <c r="G244" s="5">
        <v>1300000</v>
      </c>
      <c r="H244" s="20">
        <v>146906</v>
      </c>
    </row>
    <row r="245" spans="1:8" x14ac:dyDescent="0.3">
      <c r="A245" s="32"/>
      <c r="B245" s="33"/>
      <c r="C245" s="33"/>
      <c r="D245" s="10" t="s">
        <v>317</v>
      </c>
      <c r="E245" s="4">
        <f t="shared" si="3"/>
        <v>1918648</v>
      </c>
      <c r="F245" s="5">
        <v>108000</v>
      </c>
      <c r="G245" s="5">
        <v>1400000</v>
      </c>
      <c r="H245" s="20">
        <v>410648</v>
      </c>
    </row>
    <row r="246" spans="1:8" x14ac:dyDescent="0.3">
      <c r="A246" s="14">
        <v>65</v>
      </c>
      <c r="B246" s="7" t="s">
        <v>318</v>
      </c>
      <c r="C246" s="7" t="s">
        <v>319</v>
      </c>
      <c r="D246" s="10" t="s">
        <v>176</v>
      </c>
      <c r="E246" s="4">
        <f t="shared" si="3"/>
        <v>753648</v>
      </c>
      <c r="F246" s="5">
        <v>54000</v>
      </c>
      <c r="G246" s="5">
        <v>420000</v>
      </c>
      <c r="H246" s="20">
        <v>279648</v>
      </c>
    </row>
    <row r="247" spans="1:8" ht="56.25" x14ac:dyDescent="0.3">
      <c r="A247" s="14">
        <v>66</v>
      </c>
      <c r="B247" s="7" t="s">
        <v>320</v>
      </c>
      <c r="C247" s="7" t="s">
        <v>321</v>
      </c>
      <c r="D247" s="10" t="s">
        <v>322</v>
      </c>
      <c r="E247" s="4">
        <f t="shared" si="3"/>
        <v>930168</v>
      </c>
      <c r="F247" s="5">
        <v>54000</v>
      </c>
      <c r="G247" s="5">
        <v>440000</v>
      </c>
      <c r="H247" s="20">
        <v>436168</v>
      </c>
    </row>
    <row r="248" spans="1:8" x14ac:dyDescent="0.3">
      <c r="A248" s="14">
        <v>67</v>
      </c>
      <c r="B248" s="7" t="s">
        <v>323</v>
      </c>
      <c r="C248" s="7" t="s">
        <v>324</v>
      </c>
      <c r="D248" s="10" t="s">
        <v>322</v>
      </c>
      <c r="E248" s="4">
        <f t="shared" si="3"/>
        <v>712768</v>
      </c>
      <c r="F248" s="5">
        <v>54000</v>
      </c>
      <c r="G248" s="5">
        <v>440000</v>
      </c>
      <c r="H248" s="20">
        <v>218768</v>
      </c>
    </row>
    <row r="249" spans="1:8" ht="56.25" x14ac:dyDescent="0.3">
      <c r="A249" s="14">
        <v>68</v>
      </c>
      <c r="B249" s="7" t="s">
        <v>325</v>
      </c>
      <c r="C249" s="7" t="s">
        <v>270</v>
      </c>
      <c r="D249" s="5" t="s">
        <v>326</v>
      </c>
      <c r="E249" s="4">
        <f t="shared" si="3"/>
        <v>414244</v>
      </c>
      <c r="F249" s="5">
        <v>54000</v>
      </c>
      <c r="G249" s="5">
        <v>330000</v>
      </c>
      <c r="H249" s="20">
        <v>30244</v>
      </c>
    </row>
    <row r="250" spans="1:8" ht="56.25" x14ac:dyDescent="0.3">
      <c r="A250" s="14">
        <v>69</v>
      </c>
      <c r="B250" s="7" t="s">
        <v>327</v>
      </c>
      <c r="C250" s="7" t="s">
        <v>270</v>
      </c>
      <c r="D250" s="5" t="s">
        <v>326</v>
      </c>
      <c r="E250" s="4">
        <f t="shared" si="3"/>
        <v>414244</v>
      </c>
      <c r="F250" s="5">
        <v>54000</v>
      </c>
      <c r="G250" s="5">
        <v>330000</v>
      </c>
      <c r="H250" s="20">
        <v>30244</v>
      </c>
    </row>
    <row r="251" spans="1:8" x14ac:dyDescent="0.3">
      <c r="A251" s="14">
        <v>70</v>
      </c>
      <c r="B251" s="7" t="s">
        <v>328</v>
      </c>
      <c r="C251" s="7" t="s">
        <v>329</v>
      </c>
      <c r="D251" s="5" t="s">
        <v>219</v>
      </c>
      <c r="E251" s="4">
        <f t="shared" si="3"/>
        <v>174990</v>
      </c>
      <c r="F251" s="5"/>
      <c r="G251" s="5"/>
      <c r="H251" s="20">
        <v>174990</v>
      </c>
    </row>
    <row r="252" spans="1:8" ht="37.5" x14ac:dyDescent="0.3">
      <c r="A252" s="14">
        <v>71</v>
      </c>
      <c r="B252" s="7" t="s">
        <v>330</v>
      </c>
      <c r="C252" s="7" t="s">
        <v>331</v>
      </c>
      <c r="D252" s="5" t="s">
        <v>332</v>
      </c>
      <c r="E252" s="4">
        <f t="shared" si="3"/>
        <v>1114088</v>
      </c>
      <c r="F252" s="5">
        <v>81000</v>
      </c>
      <c r="G252" s="5">
        <v>810000</v>
      </c>
      <c r="H252" s="20">
        <v>223088</v>
      </c>
    </row>
    <row r="253" spans="1:8" ht="37.5" x14ac:dyDescent="0.3">
      <c r="A253" s="14">
        <v>72</v>
      </c>
      <c r="B253" s="7" t="s">
        <v>333</v>
      </c>
      <c r="C253" s="7" t="s">
        <v>334</v>
      </c>
      <c r="D253" s="5" t="s">
        <v>295</v>
      </c>
      <c r="E253" s="4">
        <f t="shared" si="3"/>
        <v>225320</v>
      </c>
      <c r="F253" s="5">
        <v>27000</v>
      </c>
      <c r="G253" s="5">
        <v>180000</v>
      </c>
      <c r="H253" s="20">
        <v>18320</v>
      </c>
    </row>
    <row r="254" spans="1:8" ht="37.5" x14ac:dyDescent="0.3">
      <c r="A254" s="14">
        <v>73</v>
      </c>
      <c r="B254" s="7" t="s">
        <v>335</v>
      </c>
      <c r="C254" s="7" t="s">
        <v>336</v>
      </c>
      <c r="D254" s="5" t="s">
        <v>337</v>
      </c>
      <c r="E254" s="4">
        <f t="shared" si="3"/>
        <v>936796</v>
      </c>
      <c r="F254" s="5">
        <v>81000</v>
      </c>
      <c r="G254" s="5">
        <v>810000</v>
      </c>
      <c r="H254" s="20">
        <v>45796</v>
      </c>
    </row>
    <row r="255" spans="1:8" ht="37.5" x14ac:dyDescent="0.3">
      <c r="A255" s="14">
        <v>74</v>
      </c>
      <c r="B255" s="7" t="s">
        <v>338</v>
      </c>
      <c r="C255" s="7" t="s">
        <v>331</v>
      </c>
      <c r="D255" s="5" t="s">
        <v>339</v>
      </c>
      <c r="E255" s="4">
        <f t="shared" si="3"/>
        <v>21338528</v>
      </c>
      <c r="F255" s="5">
        <v>2970000</v>
      </c>
      <c r="G255" s="5">
        <v>18288000</v>
      </c>
      <c r="H255" s="20">
        <v>80528</v>
      </c>
    </row>
    <row r="256" spans="1:8" ht="56.25" x14ac:dyDescent="0.3">
      <c r="A256" s="14">
        <v>75</v>
      </c>
      <c r="B256" s="7" t="s">
        <v>340</v>
      </c>
      <c r="C256" s="7" t="s">
        <v>270</v>
      </c>
      <c r="D256" s="5" t="s">
        <v>341</v>
      </c>
      <c r="E256" s="4">
        <f t="shared" si="3"/>
        <v>16573244</v>
      </c>
      <c r="F256" s="5">
        <v>2349000</v>
      </c>
      <c r="G256" s="5">
        <v>14194000</v>
      </c>
      <c r="H256" s="20">
        <v>30244</v>
      </c>
    </row>
    <row r="257" spans="1:8" ht="56.25" x14ac:dyDescent="0.3">
      <c r="A257" s="14">
        <v>76</v>
      </c>
      <c r="B257" s="7" t="s">
        <v>342</v>
      </c>
      <c r="C257" s="7" t="s">
        <v>343</v>
      </c>
      <c r="D257" s="5" t="s">
        <v>344</v>
      </c>
      <c r="E257" s="4">
        <f t="shared" si="3"/>
        <v>23584972</v>
      </c>
      <c r="F257" s="5">
        <v>3051000</v>
      </c>
      <c r="G257" s="5">
        <v>20502000</v>
      </c>
      <c r="H257" s="20">
        <v>31972</v>
      </c>
    </row>
    <row r="258" spans="1:8" ht="56.25" x14ac:dyDescent="0.3">
      <c r="A258" s="14">
        <v>77</v>
      </c>
      <c r="B258" s="7" t="s">
        <v>345</v>
      </c>
      <c r="C258" s="7" t="s">
        <v>270</v>
      </c>
      <c r="D258" s="5" t="s">
        <v>344</v>
      </c>
      <c r="E258" s="4">
        <f t="shared" si="3"/>
        <v>22540244</v>
      </c>
      <c r="F258" s="5">
        <v>2916000</v>
      </c>
      <c r="G258" s="5">
        <v>19594000</v>
      </c>
      <c r="H258" s="20">
        <v>30244</v>
      </c>
    </row>
    <row r="259" spans="1:8" ht="37.5" x14ac:dyDescent="0.3">
      <c r="A259" s="14">
        <v>78</v>
      </c>
      <c r="B259" s="7" t="s">
        <v>346</v>
      </c>
      <c r="C259" s="7" t="s">
        <v>292</v>
      </c>
      <c r="D259" s="5" t="s">
        <v>309</v>
      </c>
      <c r="E259" s="4">
        <f t="shared" si="3"/>
        <v>1098048</v>
      </c>
      <c r="F259" s="5">
        <v>54000</v>
      </c>
      <c r="G259" s="5">
        <v>700000</v>
      </c>
      <c r="H259" s="20">
        <v>344048</v>
      </c>
    </row>
    <row r="260" spans="1:8" ht="56.25" x14ac:dyDescent="0.3">
      <c r="A260" s="14">
        <v>79</v>
      </c>
      <c r="B260" s="7" t="s">
        <v>347</v>
      </c>
      <c r="C260" s="7" t="s">
        <v>348</v>
      </c>
      <c r="D260" s="5" t="s">
        <v>349</v>
      </c>
      <c r="E260" s="4">
        <f t="shared" si="3"/>
        <v>418372</v>
      </c>
      <c r="F260" s="5">
        <v>54000</v>
      </c>
      <c r="G260" s="5">
        <v>300000</v>
      </c>
      <c r="H260" s="20">
        <v>64372</v>
      </c>
    </row>
    <row r="261" spans="1:8" x14ac:dyDescent="0.3">
      <c r="A261" s="32">
        <v>80</v>
      </c>
      <c r="B261" s="33" t="s">
        <v>350</v>
      </c>
      <c r="C261" s="33" t="s">
        <v>351</v>
      </c>
      <c r="D261" s="5" t="s">
        <v>352</v>
      </c>
      <c r="E261" s="4">
        <f t="shared" si="3"/>
        <v>721872</v>
      </c>
      <c r="F261" s="5">
        <v>54000</v>
      </c>
      <c r="G261" s="5">
        <v>580000</v>
      </c>
      <c r="H261" s="20">
        <v>87872</v>
      </c>
    </row>
    <row r="262" spans="1:8" x14ac:dyDescent="0.3">
      <c r="A262" s="32"/>
      <c r="B262" s="33"/>
      <c r="C262" s="33"/>
      <c r="D262" s="5" t="s">
        <v>353</v>
      </c>
      <c r="E262" s="4">
        <f t="shared" si="3"/>
        <v>387528</v>
      </c>
      <c r="F262" s="5">
        <v>27000</v>
      </c>
      <c r="G262" s="5">
        <v>280000</v>
      </c>
      <c r="H262" s="20">
        <v>80528</v>
      </c>
    </row>
    <row r="263" spans="1:8" x14ac:dyDescent="0.3">
      <c r="A263" s="32">
        <v>81</v>
      </c>
      <c r="B263" s="33" t="s">
        <v>354</v>
      </c>
      <c r="C263" s="33" t="s">
        <v>355</v>
      </c>
      <c r="D263" s="5" t="s">
        <v>197</v>
      </c>
      <c r="E263" s="4">
        <f t="shared" si="3"/>
        <v>1214008</v>
      </c>
      <c r="F263" s="5">
        <v>81000</v>
      </c>
      <c r="G263" s="5">
        <v>900000</v>
      </c>
      <c r="H263" s="20">
        <v>233008</v>
      </c>
    </row>
    <row r="264" spans="1:8" x14ac:dyDescent="0.3">
      <c r="A264" s="32"/>
      <c r="B264" s="33"/>
      <c r="C264" s="33"/>
      <c r="D264" s="5" t="s">
        <v>356</v>
      </c>
      <c r="E264" s="4">
        <f t="shared" si="3"/>
        <v>651924</v>
      </c>
      <c r="F264" s="5">
        <v>54000</v>
      </c>
      <c r="G264" s="5">
        <v>300000</v>
      </c>
      <c r="H264" s="20">
        <v>297924</v>
      </c>
    </row>
    <row r="265" spans="1:8" x14ac:dyDescent="0.3">
      <c r="A265" s="32">
        <v>82</v>
      </c>
      <c r="B265" s="33" t="s">
        <v>376</v>
      </c>
      <c r="C265" s="33" t="s">
        <v>357</v>
      </c>
      <c r="D265" s="5" t="s">
        <v>358</v>
      </c>
      <c r="E265" s="4">
        <f t="shared" si="3"/>
        <v>444472</v>
      </c>
      <c r="F265" s="5">
        <v>108000</v>
      </c>
      <c r="G265" s="5">
        <v>0</v>
      </c>
      <c r="H265" s="20">
        <v>336472</v>
      </c>
    </row>
    <row r="266" spans="1:8" x14ac:dyDescent="0.3">
      <c r="A266" s="32"/>
      <c r="B266" s="33"/>
      <c r="C266" s="33"/>
      <c r="D266" s="5" t="s">
        <v>353</v>
      </c>
      <c r="E266" s="4">
        <f t="shared" ref="E266:E273" si="4">+F266+G266+H266</f>
        <v>387528</v>
      </c>
      <c r="F266" s="5">
        <v>27000</v>
      </c>
      <c r="G266" s="5">
        <v>280000</v>
      </c>
      <c r="H266" s="20">
        <v>80528</v>
      </c>
    </row>
    <row r="267" spans="1:8" ht="56.25" x14ac:dyDescent="0.3">
      <c r="A267" s="14">
        <v>83</v>
      </c>
      <c r="B267" s="7" t="s">
        <v>359</v>
      </c>
      <c r="C267" s="7" t="s">
        <v>360</v>
      </c>
      <c r="D267" s="5" t="s">
        <v>361</v>
      </c>
      <c r="E267" s="4">
        <f t="shared" si="4"/>
        <v>922732</v>
      </c>
      <c r="F267" s="5">
        <v>54000</v>
      </c>
      <c r="G267" s="5">
        <v>440000</v>
      </c>
      <c r="H267" s="20">
        <v>428732</v>
      </c>
    </row>
    <row r="268" spans="1:8" ht="37.5" x14ac:dyDescent="0.3">
      <c r="A268" s="14">
        <v>84</v>
      </c>
      <c r="B268" s="7" t="s">
        <v>362</v>
      </c>
      <c r="C268" s="7" t="s">
        <v>363</v>
      </c>
      <c r="D268" s="5" t="s">
        <v>364</v>
      </c>
      <c r="E268" s="4">
        <f t="shared" si="4"/>
        <v>232536</v>
      </c>
      <c r="F268" s="5">
        <v>27000</v>
      </c>
      <c r="G268" s="5">
        <v>120000</v>
      </c>
      <c r="H268" s="20">
        <v>85536</v>
      </c>
    </row>
    <row r="269" spans="1:8" ht="37.5" x14ac:dyDescent="0.3">
      <c r="A269" s="14">
        <v>85</v>
      </c>
      <c r="B269" s="7" t="s">
        <v>365</v>
      </c>
      <c r="C269" s="7" t="s">
        <v>366</v>
      </c>
      <c r="D269" s="5" t="s">
        <v>364</v>
      </c>
      <c r="E269" s="4">
        <f t="shared" si="4"/>
        <v>232536</v>
      </c>
      <c r="F269" s="5">
        <v>27000</v>
      </c>
      <c r="G269" s="5">
        <v>120000</v>
      </c>
      <c r="H269" s="20">
        <v>85536</v>
      </c>
    </row>
    <row r="270" spans="1:8" x14ac:dyDescent="0.3">
      <c r="A270" s="14">
        <v>86</v>
      </c>
      <c r="B270" s="7" t="s">
        <v>367</v>
      </c>
      <c r="C270" s="7" t="s">
        <v>368</v>
      </c>
      <c r="D270" s="5" t="s">
        <v>364</v>
      </c>
      <c r="E270" s="4">
        <f t="shared" si="4"/>
        <v>232536</v>
      </c>
      <c r="F270" s="5">
        <v>27000</v>
      </c>
      <c r="G270" s="5">
        <v>120000</v>
      </c>
      <c r="H270" s="20">
        <v>85536</v>
      </c>
    </row>
    <row r="271" spans="1:8" x14ac:dyDescent="0.3">
      <c r="A271" s="32">
        <v>87</v>
      </c>
      <c r="B271" s="33" t="s">
        <v>369</v>
      </c>
      <c r="C271" s="33" t="s">
        <v>370</v>
      </c>
      <c r="D271" s="5" t="s">
        <v>371</v>
      </c>
      <c r="E271" s="4">
        <f t="shared" si="4"/>
        <v>935000</v>
      </c>
      <c r="F271" s="5">
        <v>54000</v>
      </c>
      <c r="G271" s="5">
        <v>600000</v>
      </c>
      <c r="H271" s="20">
        <v>281000</v>
      </c>
    </row>
    <row r="272" spans="1:8" x14ac:dyDescent="0.3">
      <c r="A272" s="32"/>
      <c r="B272" s="33"/>
      <c r="C272" s="33"/>
      <c r="D272" s="5" t="s">
        <v>372</v>
      </c>
      <c r="E272" s="4">
        <f t="shared" si="4"/>
        <v>521171</v>
      </c>
      <c r="F272" s="5">
        <v>30000</v>
      </c>
      <c r="G272" s="5">
        <v>220000</v>
      </c>
      <c r="H272" s="20">
        <v>271171</v>
      </c>
    </row>
    <row r="273" spans="1:8" ht="37.5" x14ac:dyDescent="0.3">
      <c r="A273" s="14">
        <v>88</v>
      </c>
      <c r="B273" s="7" t="s">
        <v>373</v>
      </c>
      <c r="C273" s="7" t="s">
        <v>374</v>
      </c>
      <c r="D273" s="5" t="s">
        <v>175</v>
      </c>
      <c r="E273" s="4">
        <f t="shared" si="4"/>
        <v>28152839.100000001</v>
      </c>
      <c r="F273" s="5">
        <v>2474686.7999999998</v>
      </c>
      <c r="G273" s="5">
        <v>12389817.300000001</v>
      </c>
      <c r="H273" s="20">
        <v>13288335</v>
      </c>
    </row>
    <row r="274" spans="1:8" ht="38.25" thickBot="1" x14ac:dyDescent="0.35">
      <c r="A274" s="23">
        <v>89</v>
      </c>
      <c r="B274" s="24" t="s">
        <v>375</v>
      </c>
      <c r="C274" s="24" t="s">
        <v>374</v>
      </c>
      <c r="D274" s="25" t="s">
        <v>175</v>
      </c>
      <c r="E274" s="26">
        <f>+F274+G274+H274</f>
        <v>28152839.100000001</v>
      </c>
      <c r="F274" s="26">
        <v>2474686.7999999998</v>
      </c>
      <c r="G274" s="26">
        <v>12389817.300000001</v>
      </c>
      <c r="H274" s="20">
        <v>13288335</v>
      </c>
    </row>
    <row r="275" spans="1:8" ht="19.5" thickBot="1" x14ac:dyDescent="0.35">
      <c r="A275" s="29" t="s">
        <v>383</v>
      </c>
      <c r="B275" s="30"/>
      <c r="C275" s="30"/>
      <c r="D275" s="31"/>
      <c r="E275" s="27">
        <f>SUM(E8:E274)</f>
        <v>560002456.69999993</v>
      </c>
      <c r="F275" s="27">
        <f t="shared" ref="F275:H275" si="5">SUM(F8:F274)</f>
        <v>42527373.599999994</v>
      </c>
      <c r="G275" s="27">
        <f t="shared" si="5"/>
        <v>352170502.60000002</v>
      </c>
      <c r="H275" s="28">
        <f t="shared" si="5"/>
        <v>165304580.49999994</v>
      </c>
    </row>
  </sheetData>
  <autoFilter ref="A7:H275"/>
  <mergeCells count="147">
    <mergeCell ref="A271:A272"/>
    <mergeCell ref="A242:A243"/>
    <mergeCell ref="A244:A245"/>
    <mergeCell ref="A261:A262"/>
    <mergeCell ref="A263:A264"/>
    <mergeCell ref="A265:A266"/>
    <mergeCell ref="A222:A223"/>
    <mergeCell ref="A225:A227"/>
    <mergeCell ref="A229:A230"/>
    <mergeCell ref="A233:A234"/>
    <mergeCell ref="A237:A241"/>
    <mergeCell ref="B265:B266"/>
    <mergeCell ref="C265:C266"/>
    <mergeCell ref="B271:B272"/>
    <mergeCell ref="C271:C272"/>
    <mergeCell ref="A118:A120"/>
    <mergeCell ref="A121:A131"/>
    <mergeCell ref="A162:A163"/>
    <mergeCell ref="A164:A165"/>
    <mergeCell ref="A172:A174"/>
    <mergeCell ref="A175:A178"/>
    <mergeCell ref="A179:A185"/>
    <mergeCell ref="A199:A200"/>
    <mergeCell ref="A202:A207"/>
    <mergeCell ref="A209:A213"/>
    <mergeCell ref="A217:A219"/>
    <mergeCell ref="A220:A221"/>
    <mergeCell ref="B244:B245"/>
    <mergeCell ref="C244:C245"/>
    <mergeCell ref="B261:B262"/>
    <mergeCell ref="C261:C262"/>
    <mergeCell ref="B263:B264"/>
    <mergeCell ref="C263:C264"/>
    <mergeCell ref="B237:B241"/>
    <mergeCell ref="C237:C241"/>
    <mergeCell ref="B242:B243"/>
    <mergeCell ref="C242:C243"/>
    <mergeCell ref="B225:B227"/>
    <mergeCell ref="C225:C227"/>
    <mergeCell ref="B229:B230"/>
    <mergeCell ref="C229:C230"/>
    <mergeCell ref="B233:B234"/>
    <mergeCell ref="C233:C234"/>
    <mergeCell ref="B217:B219"/>
    <mergeCell ref="C217:C219"/>
    <mergeCell ref="B220:B221"/>
    <mergeCell ref="C220:C221"/>
    <mergeCell ref="B222:B223"/>
    <mergeCell ref="C222:C223"/>
    <mergeCell ref="B202:B207"/>
    <mergeCell ref="C202:C207"/>
    <mergeCell ref="B209:B213"/>
    <mergeCell ref="C209:C213"/>
    <mergeCell ref="B189:B190"/>
    <mergeCell ref="C189:C190"/>
    <mergeCell ref="A189:A190"/>
    <mergeCell ref="B199:B200"/>
    <mergeCell ref="C199:C200"/>
    <mergeCell ref="B175:B178"/>
    <mergeCell ref="C175:C178"/>
    <mergeCell ref="B179:B185"/>
    <mergeCell ref="C179:C185"/>
    <mergeCell ref="A166:A171"/>
    <mergeCell ref="B172:B174"/>
    <mergeCell ref="C172:C174"/>
    <mergeCell ref="B162:B163"/>
    <mergeCell ref="B164:B165"/>
    <mergeCell ref="C164:C165"/>
    <mergeCell ref="B166:B171"/>
    <mergeCell ref="C166:C171"/>
    <mergeCell ref="C157:C158"/>
    <mergeCell ref="B157:B158"/>
    <mergeCell ref="C37:C49"/>
    <mergeCell ref="B37:B49"/>
    <mergeCell ref="A37:A49"/>
    <mergeCell ref="B102:B103"/>
    <mergeCell ref="C102:C103"/>
    <mergeCell ref="A102:A103"/>
    <mergeCell ref="C96:C101"/>
    <mergeCell ref="B96:B101"/>
    <mergeCell ref="A96:A101"/>
    <mergeCell ref="A91:A93"/>
    <mergeCell ref="B85:B88"/>
    <mergeCell ref="A85:A88"/>
    <mergeCell ref="A143:A156"/>
    <mergeCell ref="A75:A80"/>
    <mergeCell ref="A82:A84"/>
    <mergeCell ref="C50:C58"/>
    <mergeCell ref="B50:B58"/>
    <mergeCell ref="B60:B67"/>
    <mergeCell ref="C8:C21"/>
    <mergeCell ref="B8:B21"/>
    <mergeCell ref="A8:A21"/>
    <mergeCell ref="C191:C197"/>
    <mergeCell ref="C85:C88"/>
    <mergeCell ref="C75:C80"/>
    <mergeCell ref="C104:C117"/>
    <mergeCell ref="C132:C134"/>
    <mergeCell ref="C137:C142"/>
    <mergeCell ref="C91:C93"/>
    <mergeCell ref="C143:C156"/>
    <mergeCell ref="C162:C163"/>
    <mergeCell ref="B82:B84"/>
    <mergeCell ref="B191:B197"/>
    <mergeCell ref="A191:A197"/>
    <mergeCell ref="B104:B117"/>
    <mergeCell ref="A104:A117"/>
    <mergeCell ref="B137:B142"/>
    <mergeCell ref="A137:A142"/>
    <mergeCell ref="B143:B156"/>
    <mergeCell ref="B91:B93"/>
    <mergeCell ref="B118:B120"/>
    <mergeCell ref="C118:C120"/>
    <mergeCell ref="C121:C131"/>
    <mergeCell ref="A2:H2"/>
    <mergeCell ref="E6:E7"/>
    <mergeCell ref="D6:D7"/>
    <mergeCell ref="B6:B7"/>
    <mergeCell ref="A6:A7"/>
    <mergeCell ref="F6:H6"/>
    <mergeCell ref="C6:C7"/>
    <mergeCell ref="A3:H3"/>
    <mergeCell ref="A4:H4"/>
    <mergeCell ref="A275:D275"/>
    <mergeCell ref="A94:A95"/>
    <mergeCell ref="B94:B95"/>
    <mergeCell ref="C94:C95"/>
    <mergeCell ref="B132:B134"/>
    <mergeCell ref="A132:A134"/>
    <mergeCell ref="B22:B28"/>
    <mergeCell ref="A22:A28"/>
    <mergeCell ref="C22:C28"/>
    <mergeCell ref="C82:C84"/>
    <mergeCell ref="A50:A58"/>
    <mergeCell ref="C60:C67"/>
    <mergeCell ref="B68:B71"/>
    <mergeCell ref="C68:C71"/>
    <mergeCell ref="B72:B74"/>
    <mergeCell ref="C72:C74"/>
    <mergeCell ref="A72:A74"/>
    <mergeCell ref="B75:B80"/>
    <mergeCell ref="A60:A67"/>
    <mergeCell ref="A68:A71"/>
    <mergeCell ref="C29:C36"/>
    <mergeCell ref="B29:B36"/>
    <mergeCell ref="A29:A36"/>
    <mergeCell ref="B121:B131"/>
  </mergeCells>
  <pageMargins left="0.43307086614173229" right="0.15748031496062992" top="0.31496062992125984" bottom="0.31496062992125984" header="0.31496062992125984" footer="0.31496062992125984"/>
  <pageSetup paperSize="9" scale="57" fitToHeight="0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L D h U u k G k q e j A A A A 9 Q A A A B I A H A B D b 2 5 m a W c v U G F j a 2 F n Z S 5 4 b W w g o h g A K K A U A A A A A A A A A A A A A A A A A A A A A A A A A A A A h Y 8 9 D o I w A I W v Q r r T l u K g p J T B V R K j 0 b g 2 p U I j F N M f y 9 0 c P J J X E K O o m + P 7 3 j e 8 d 7 / e a D F 0 b X S R x q p e 5 y C B G E R S i 7 5 S u s 6 B d 8 d 4 D g p G 1 1 y c e C 2 j U d Y 2 G 2 y V g 8 a 5 c 4 Z Q C A G G F P a m R g T j B B 3 K 1 V Y 0 s u P g I 6 v / c q y 0 d V w L C R j d v 8 Y w A h c p n B E C M U U T o 6 X S 3 5 6 M c 5 / t D 6 R L 3 z p v J D M + 3 u w o m i J F 7 w v s A V B L A w Q U A A I A C A D M s O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D h U i i K R 7 g O A A A A E Q A A A B M A H A B G b 3 J t d W x h c y 9 T Z W N 0 a W 9 u M S 5 t I K I Y A C i g F A A A A A A A A A A A A A A A A A A A A A A A A A A A A C t O T S 7 J z M 9 T C I b Q h t Y A U E s B A i 0 A F A A C A A g A z L D h U u k G k q e j A A A A 9 Q A A A B I A A A A A A A A A A A A A A A A A A A A A A E N v b m Z p Z y 9 Q Y W N r Y W d l L n h t b F B L A Q I t A B Q A A g A I A M y w 4 V I P y u m r p A A A A O k A A A A T A A A A A A A A A A A A A A A A A O 8 A A A B b Q 2 9 u d G V u d F 9 U e X B l c 1 0 u e G 1 s U E s B A i 0 A F A A C A A g A z L D h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e g M U o H 6 1 p L o a Y K S t U G y e A A A A A A A g A A A A A A A 2 Y A A M A A A A A Q A A A A 5 u 2 c G N 0 A W s d p G M m i 5 L F s B w A A A A A E g A A A o A A A A B A A A A D G u + + I p e 1 s + v W Z 4 C o H b y T b U A A A A N O H 7 W p F 7 h Z c V n h C S n s b 0 R j N Q y l Q A s E g D W s e c 7 i Z u g R 3 G U A f X s j g L L Z p R e L K T F 5 E W C R w 4 I v e o M K V p R x 5 L d A O x a f h P s j Q K v U a x P + p s 0 M E / m W 0 F A A A A A z S 9 K A B U l p a i 2 9 p r 3 a a w H j 5 / N c x < / D a t a M a s h u p > 
</file>

<file path=customXml/itemProps1.xml><?xml version="1.0" encoding="utf-8"?>
<ds:datastoreItem xmlns:ds="http://schemas.openxmlformats.org/officeDocument/2006/customXml" ds:itemID="{EA40BA08-2F7E-4714-ADAC-3208819EF2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Командировка</vt:lpstr>
      <vt:lpstr>Командировка!Область_печати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Kholikov Azizbek</dc:creator>
  <cp:lastModifiedBy>Makhmatkulov Ikhtiyor</cp:lastModifiedBy>
  <cp:lastPrinted>2022-07-05T14:38:01Z</cp:lastPrinted>
  <dcterms:created xsi:type="dcterms:W3CDTF">2021-07-01T13:06:39Z</dcterms:created>
  <dcterms:modified xsi:type="dcterms:W3CDTF">2022-07-16T11:32:49Z</dcterms:modified>
</cp:coreProperties>
</file>